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hristinaOlivares\Desktop\"/>
    </mc:Choice>
  </mc:AlternateContent>
  <xr:revisionPtr revIDLastSave="0" documentId="8_{CB37B9DB-3826-4F7D-AA86-C6AF68F79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nthly Pay" sheetId="3" r:id="rId1"/>
    <sheet name="One Time Pay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3" l="1"/>
  <c r="F35" i="3" s="1"/>
  <c r="E34" i="3"/>
  <c r="F34" i="3" s="1"/>
  <c r="E30" i="3"/>
  <c r="F30" i="3" s="1"/>
  <c r="E33" i="3"/>
  <c r="F33" i="3" s="1"/>
  <c r="E32" i="3"/>
  <c r="F32" i="3" s="1"/>
  <c r="E31" i="3"/>
  <c r="F31" i="3" s="1"/>
  <c r="E17" i="3"/>
  <c r="F17" i="3" s="1"/>
  <c r="E44" i="3"/>
  <c r="F44" i="3" s="1"/>
  <c r="F12" i="3"/>
  <c r="F13" i="3" l="1"/>
  <c r="E29" i="3"/>
  <c r="F29" i="3" s="1"/>
  <c r="E36" i="3"/>
  <c r="F36" i="3" s="1"/>
  <c r="E38" i="3"/>
  <c r="F38" i="3" s="1"/>
  <c r="E39" i="3"/>
  <c r="F39" i="3" s="1"/>
  <c r="E40" i="3"/>
  <c r="F40" i="3" s="1"/>
  <c r="E41" i="3"/>
  <c r="F41" i="3" s="1"/>
  <c r="E42" i="3"/>
  <c r="F42" i="3" s="1"/>
  <c r="E43" i="3"/>
  <c r="F43" i="3" s="1"/>
  <c r="E45" i="3"/>
  <c r="F45" i="3" s="1"/>
  <c r="E46" i="3"/>
  <c r="F46" i="3" s="1"/>
  <c r="E21" i="3"/>
  <c r="F21" i="3" s="1"/>
  <c r="E22" i="3"/>
  <c r="F22" i="3" s="1"/>
  <c r="E23" i="3"/>
  <c r="F23" i="3" s="1"/>
  <c r="E24" i="3"/>
  <c r="F24" i="3" s="1"/>
  <c r="E25" i="3"/>
  <c r="F25" i="3" s="1"/>
  <c r="E26" i="3"/>
  <c r="F26" i="3" s="1"/>
  <c r="E11" i="3"/>
  <c r="F11" i="3" s="1"/>
  <c r="E10" i="3"/>
  <c r="F10" i="3" s="1"/>
  <c r="E16" i="3"/>
  <c r="F16" i="3" s="1"/>
  <c r="E5" i="3"/>
  <c r="F5" i="3" s="1"/>
  <c r="E6" i="3"/>
  <c r="F6" i="3" s="1"/>
  <c r="E7" i="3"/>
  <c r="F7" i="3" s="1"/>
  <c r="E8" i="3"/>
  <c r="F8" i="3" s="1"/>
  <c r="E9" i="3"/>
  <c r="F9" i="3" s="1"/>
  <c r="E4" i="3"/>
  <c r="F4" i="3" s="1"/>
  <c r="D28" i="4" l="1"/>
  <c r="D25" i="4"/>
  <c r="D24" i="4"/>
  <c r="D20" i="4"/>
  <c r="D12" i="4"/>
  <c r="G11" i="4"/>
  <c r="D11" i="4"/>
  <c r="G10" i="4"/>
  <c r="D10" i="4"/>
  <c r="G9" i="4"/>
  <c r="D9" i="4"/>
  <c r="D7" i="4"/>
  <c r="G6" i="4"/>
  <c r="D6" i="4"/>
  <c r="G5" i="4"/>
  <c r="D5" i="4"/>
  <c r="G4" i="4"/>
  <c r="D4" i="4"/>
</calcChain>
</file>

<file path=xl/sharedStrings.xml><?xml version="1.0" encoding="utf-8"?>
<sst xmlns="http://schemas.openxmlformats.org/spreadsheetml/2006/main" count="209" uniqueCount="174">
  <si>
    <t>Product Name</t>
  </si>
  <si>
    <t>TotalMD Standard Single User</t>
  </si>
  <si>
    <t>Training and Support</t>
  </si>
  <si>
    <t>Document Center - multi user</t>
  </si>
  <si>
    <t>TotalMD Time Clock</t>
  </si>
  <si>
    <t>Pricing varies</t>
  </si>
  <si>
    <t>ASP Dealer Hosted</t>
  </si>
  <si>
    <t>5 User Add-On Pack</t>
  </si>
  <si>
    <t>TotalMD Standard for Networks 5 users</t>
  </si>
  <si>
    <t>TotalMD Standard for Networks 10 users</t>
  </si>
  <si>
    <t>TotalMD Advanced for Networks 5 users</t>
  </si>
  <si>
    <t>TotalMD Advanced for Networks 10 users</t>
  </si>
  <si>
    <t>Price</t>
  </si>
  <si>
    <t xml:space="preserve">Add-ons </t>
  </si>
  <si>
    <t>Professional Claims (A La Carte)</t>
  </si>
  <si>
    <t>Institutional UB Claims(A La Carte)</t>
  </si>
  <si>
    <t>ERA Remits (A La Carte)</t>
  </si>
  <si>
    <t>Standard Eligibility (A La Carte) limit 1500 per doc</t>
  </si>
  <si>
    <t>Print Claims (Professional &amp; Institutional) Includes postage and postage rate with adjustments as required</t>
  </si>
  <si>
    <t>Monthly Add-Ons A La Carte</t>
  </si>
  <si>
    <t>TotalMD Communicator</t>
  </si>
  <si>
    <t>Coding Advisor Monthly 1st User (12 month agreement)</t>
  </si>
  <si>
    <t>Coding Advisor Monthly Add-on (12 month agreement)</t>
  </si>
  <si>
    <t>TotalMD Product List</t>
  </si>
  <si>
    <t>EDI Solutions</t>
  </si>
  <si>
    <t>Upgrade</t>
  </si>
  <si>
    <t>Setup Fee</t>
  </si>
  <si>
    <t>Dealer Price</t>
  </si>
  <si>
    <t>Dealer Commissions</t>
  </si>
  <si>
    <t>Dealer Upgrade Price</t>
  </si>
  <si>
    <t>Appointment Book Pro Single User</t>
  </si>
  <si>
    <t>Appointment Book Pro for Networks</t>
  </si>
  <si>
    <t>TotalMD Advanced Single User</t>
  </si>
  <si>
    <t>Online patient kiosk</t>
  </si>
  <si>
    <t>50+ users</t>
  </si>
  <si>
    <t>Additional workstations for onsite</t>
  </si>
  <si>
    <t xml:space="preserve">TMD Single User </t>
  </si>
  <si>
    <t>TMD Users 2-9</t>
  </si>
  <si>
    <t>Users 10-19</t>
  </si>
  <si>
    <t>Users 20-29</t>
  </si>
  <si>
    <t>Users 30-49</t>
  </si>
  <si>
    <t>EHR</t>
  </si>
  <si>
    <t>Monthly Onsite</t>
  </si>
  <si>
    <t>Monthly Cloud Packages</t>
  </si>
  <si>
    <t>Cost</t>
  </si>
  <si>
    <t>Bundle (1,000 claim, 1,000 ERA, 1500 eligibility) /Provider</t>
  </si>
  <si>
    <t>ERAS</t>
  </si>
  <si>
    <t>EBUNDLE</t>
  </si>
  <si>
    <t>ECLAIMS</t>
  </si>
  <si>
    <t>TMDASPEHR</t>
  </si>
  <si>
    <t>TMDASP1U</t>
  </si>
  <si>
    <t>TMDASP2PU</t>
  </si>
  <si>
    <t>TMDASP10PU</t>
  </si>
  <si>
    <t>TMDASP20PU</t>
  </si>
  <si>
    <t>TMDASP30PU</t>
  </si>
  <si>
    <t>TMDASP50PU</t>
  </si>
  <si>
    <t>TMDASPARCU</t>
  </si>
  <si>
    <t>Read Only User</t>
  </si>
  <si>
    <t>EELIG</t>
  </si>
  <si>
    <t>EPRINT</t>
  </si>
  <si>
    <t>EUB04</t>
  </si>
  <si>
    <t>PORTMONTMD</t>
  </si>
  <si>
    <t>DRFSTMDM2M</t>
  </si>
  <si>
    <t>E-Prescribing (12 month agreement) per provider</t>
  </si>
  <si>
    <t>CODADVMON1</t>
  </si>
  <si>
    <t>CODADVMONA</t>
  </si>
  <si>
    <t>TMDCOMMM2M</t>
  </si>
  <si>
    <t>Texting Overages per text</t>
  </si>
  <si>
    <t>Texting - 500 SMS per Location</t>
  </si>
  <si>
    <t>Texting - 1,000 SMS per Location</t>
  </si>
  <si>
    <t>Texting - 5,000 SMS per Location</t>
  </si>
  <si>
    <t>TEXTTMD</t>
  </si>
  <si>
    <t>TEXTTMD500</t>
  </si>
  <si>
    <t>TEXTTMD5K</t>
  </si>
  <si>
    <t>Telehealth (standalone solution) per user</t>
  </si>
  <si>
    <t>TMDTELE</t>
  </si>
  <si>
    <t>TMDKIOSKOL</t>
  </si>
  <si>
    <t>ASPTMDSET</t>
  </si>
  <si>
    <t>TMDSETUP</t>
  </si>
  <si>
    <t>ECLAIMSET</t>
  </si>
  <si>
    <t>PORTSETTMD</t>
  </si>
  <si>
    <t>DRFSTMDSET</t>
  </si>
  <si>
    <t>CODEADVSET</t>
  </si>
  <si>
    <t>TMDCOMSET</t>
  </si>
  <si>
    <t>TEXTSETUPT</t>
  </si>
  <si>
    <t>TMDTESE</t>
  </si>
  <si>
    <t>TMDOLKSET</t>
  </si>
  <si>
    <t>E-Prescribing W/ EPCS (12 month agreement) per provider</t>
  </si>
  <si>
    <t>DRFSTEPCST</t>
  </si>
  <si>
    <t>First 3 Databases FREE</t>
  </si>
  <si>
    <t>Additional Databases</t>
  </si>
  <si>
    <t>TMDADDDB</t>
  </si>
  <si>
    <t>TMDASPDB3</t>
  </si>
  <si>
    <t>TMDASPDB</t>
  </si>
  <si>
    <t>Additional Services</t>
  </si>
  <si>
    <t>TMDCSV</t>
  </si>
  <si>
    <t>TotalMD CSV Export</t>
  </si>
  <si>
    <t>Code</t>
  </si>
  <si>
    <t>Code for Setup</t>
  </si>
  <si>
    <t>MDSS</t>
  </si>
  <si>
    <t>MDS8</t>
  </si>
  <si>
    <t>MEDUPSTSIN</t>
  </si>
  <si>
    <t>MEDUPNETST</t>
  </si>
  <si>
    <t>MEDUPADVSI</t>
  </si>
  <si>
    <t>* Bundle includes Appointment Book Pro, Document Center, and Time Clock</t>
  </si>
  <si>
    <t>TMD EHR Pricing (in addition to TMD PM)</t>
  </si>
  <si>
    <t>TotalMD EHR Single User</t>
  </si>
  <si>
    <t>TMDEHRUPG</t>
  </si>
  <si>
    <t>TotalMD EHR for Networks</t>
  </si>
  <si>
    <t>TMDEHRSU</t>
  </si>
  <si>
    <t>TMDEHRNET</t>
  </si>
  <si>
    <t>ASPHOSTTMD</t>
  </si>
  <si>
    <t>MDAPPBKSU</t>
  </si>
  <si>
    <t>MDAPPBKCS</t>
  </si>
  <si>
    <t>CUSRPHRTMD</t>
  </si>
  <si>
    <t>Custom Report (per Hour)</t>
  </si>
  <si>
    <t>TCUSTEMP</t>
  </si>
  <si>
    <t>Hourly Support</t>
  </si>
  <si>
    <t>SUPTMDSUHR</t>
  </si>
  <si>
    <t>SUPMTMD</t>
  </si>
  <si>
    <t>Monthly Support Single User (3 month minimum)</t>
  </si>
  <si>
    <t>Monthly Support for Networks (3 month minimum)</t>
  </si>
  <si>
    <t>PM or PM/EHR Monthly per User</t>
  </si>
  <si>
    <t>Online Training per Hour</t>
  </si>
  <si>
    <t>One Site Training per Day (2 day minimum)</t>
  </si>
  <si>
    <t>TRNTMDONLN</t>
  </si>
  <si>
    <t>TRNONSITE</t>
  </si>
  <si>
    <t>Custom Templates (varies by complexity of template)</t>
  </si>
  <si>
    <t>ANSISUPTMD</t>
  </si>
  <si>
    <t>ANSI Module and Support (for new clearinghouses)</t>
  </si>
  <si>
    <t>DOCMANTMD</t>
  </si>
  <si>
    <t>Document Center</t>
  </si>
  <si>
    <t>TMDTIMECLK</t>
  </si>
  <si>
    <t>CUSTCONV</t>
  </si>
  <si>
    <t>Conversion from Medisoft, Lytec, AltaPoint (may be additional charge for multiple practices)</t>
  </si>
  <si>
    <t>Custom Data Conversion</t>
  </si>
  <si>
    <t>MDCONVFREE</t>
  </si>
  <si>
    <t>PM 5 User Bundle* (retail: $4596.00)</t>
  </si>
  <si>
    <t>PM 10 User Bundle* (retail: $7096.00)</t>
  </si>
  <si>
    <t>PM Single User Bundle* (retail: $1796.00)</t>
  </si>
  <si>
    <t>BUNTMDSING</t>
  </si>
  <si>
    <t>BUNTMDMU</t>
  </si>
  <si>
    <t>MDS10</t>
  </si>
  <si>
    <t>MDAS</t>
  </si>
  <si>
    <t>MDA10</t>
  </si>
  <si>
    <t>(50% Off)</t>
  </si>
  <si>
    <t>(0-15% Off)</t>
  </si>
  <si>
    <t>TMDXCHARGE</t>
  </si>
  <si>
    <t>Open Edge Credit Card Module ***Coming Soon****</t>
  </si>
  <si>
    <t>TMDINOFFMO</t>
  </si>
  <si>
    <t>* Bundle includes Appointment Book Pro, Document Center, Montly Support, 3 Hours Training</t>
  </si>
  <si>
    <t>MDA8</t>
  </si>
  <si>
    <t>Margin</t>
  </si>
  <si>
    <t>(30% of margin)</t>
  </si>
  <si>
    <t>(25% of margin)</t>
  </si>
  <si>
    <t>TMD In-Office Package* (with EHR, up to 5 workstations)</t>
  </si>
  <si>
    <t>Practice Management</t>
  </si>
  <si>
    <t>Third Party</t>
  </si>
  <si>
    <t>DRFSTFOB</t>
  </si>
  <si>
    <t>DrFirst Replacement Fob for EPCS</t>
  </si>
  <si>
    <t>MDFAX500</t>
  </si>
  <si>
    <t>Starter  Faxing Package - 500 pgs</t>
  </si>
  <si>
    <t>TMDFAXSET</t>
  </si>
  <si>
    <t>MDFAX1000</t>
  </si>
  <si>
    <t>Standard Faxing Package  1000 pgs</t>
  </si>
  <si>
    <t>MDFAX1500</t>
  </si>
  <si>
    <t>Premium Faxing Package 1500 pgs</t>
  </si>
  <si>
    <t>Message Center (secure messaging, patient portal) per Provider</t>
  </si>
  <si>
    <t>PORTTMDADD</t>
  </si>
  <si>
    <t>Message Center Additional Addresses</t>
  </si>
  <si>
    <t>MDFAXADD</t>
  </si>
  <si>
    <t>Additional 500 Pages</t>
  </si>
  <si>
    <t>MDFAXNNUM</t>
  </si>
  <si>
    <t>Additional Fax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</si>
</sst>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5" tint="0.5999938962981048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Font="1"/>
    <xf numFmtId="164" fontId="0" fillId="0" borderId="0" xfId="0" applyNumberFormat="1" applyFont="1" applyFill="1"/>
    <xf numFmtId="164" fontId="0" fillId="0" borderId="0" xfId="0" applyNumberFormat="1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5" fillId="0" borderId="0" xfId="0" applyFont="1" applyFill="1" applyBorder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Fill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5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0" fontId="2" fillId="3" borderId="0" xfId="0" applyFont="1" applyFill="1" applyBorder="1"/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right"/>
    </xf>
    <xf numFmtId="49" fontId="0" fillId="3" borderId="0" xfId="0" applyNumberFormat="1" applyFont="1" applyFill="1" applyAlignment="1">
      <alignment horizontal="right"/>
    </xf>
    <xf numFmtId="0" fontId="7" fillId="3" borderId="0" xfId="0" applyFont="1" applyFill="1" applyBorder="1"/>
    <xf numFmtId="0" fontId="2" fillId="3" borderId="0" xfId="0" applyFont="1" applyFill="1" applyBorder="1" applyAlignment="1">
      <alignment horizontal="left"/>
    </xf>
    <xf numFmtId="164" fontId="2" fillId="3" borderId="0" xfId="0" applyNumberFormat="1" applyFont="1" applyFill="1" applyBorder="1" applyAlignment="1">
      <alignment horizontal="right"/>
    </xf>
    <xf numFmtId="164" fontId="2" fillId="3" borderId="0" xfId="2" applyNumberFormat="1" applyFont="1" applyFill="1" applyBorder="1" applyAlignment="1">
      <alignment horizontal="right"/>
    </xf>
    <xf numFmtId="0" fontId="2" fillId="4" borderId="0" xfId="0" applyFont="1" applyFill="1" applyBorder="1"/>
    <xf numFmtId="0" fontId="5" fillId="4" borderId="0" xfId="0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right"/>
    </xf>
    <xf numFmtId="164" fontId="2" fillId="4" borderId="0" xfId="2" applyNumberFormat="1" applyFont="1" applyFill="1" applyBorder="1" applyAlignment="1">
      <alignment horizontal="right"/>
    </xf>
    <xf numFmtId="49" fontId="0" fillId="4" borderId="0" xfId="0" applyNumberFormat="1" applyFont="1" applyFill="1"/>
    <xf numFmtId="0" fontId="7" fillId="4" borderId="0" xfId="0" applyFont="1" applyFill="1" applyBorder="1"/>
    <xf numFmtId="0" fontId="2" fillId="4" borderId="0" xfId="0" applyFont="1" applyFill="1" applyBorder="1" applyAlignment="1">
      <alignment horizontal="left"/>
    </xf>
    <xf numFmtId="164" fontId="2" fillId="4" borderId="0" xfId="0" applyNumberFormat="1" applyFont="1" applyFill="1" applyBorder="1"/>
    <xf numFmtId="49" fontId="0" fillId="4" borderId="0" xfId="0" applyNumberFormat="1" applyFont="1" applyFill="1" applyAlignment="1">
      <alignment horizontal="right"/>
    </xf>
    <xf numFmtId="0" fontId="2" fillId="2" borderId="0" xfId="0" applyFont="1" applyFill="1" applyBorder="1"/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49" fontId="0" fillId="2" borderId="0" xfId="0" applyNumberFormat="1" applyFont="1" applyFill="1" applyAlignment="1">
      <alignment horizontal="right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5" borderId="0" xfId="0" applyFont="1" applyFill="1" applyBorder="1"/>
    <xf numFmtId="0" fontId="5" fillId="5" borderId="0" xfId="0" applyFont="1" applyFill="1" applyBorder="1" applyAlignment="1">
      <alignment horizontal="center"/>
    </xf>
    <xf numFmtId="164" fontId="2" fillId="5" borderId="0" xfId="0" applyNumberFormat="1" applyFont="1" applyFill="1" applyBorder="1" applyAlignment="1">
      <alignment horizontal="right"/>
    </xf>
    <xf numFmtId="49" fontId="0" fillId="5" borderId="0" xfId="0" applyNumberFormat="1" applyFont="1" applyFill="1" applyAlignment="1">
      <alignment horizontal="right"/>
    </xf>
    <xf numFmtId="0" fontId="7" fillId="5" borderId="0" xfId="0" applyFont="1" applyFill="1" applyBorder="1"/>
    <xf numFmtId="0" fontId="2" fillId="5" borderId="0" xfId="0" applyFont="1" applyFill="1" applyBorder="1" applyAlignment="1">
      <alignment horizontal="left"/>
    </xf>
    <xf numFmtId="164" fontId="2" fillId="5" borderId="0" xfId="2" applyNumberFormat="1" applyFont="1" applyFill="1" applyBorder="1" applyAlignment="1">
      <alignment horizontal="right"/>
    </xf>
    <xf numFmtId="164" fontId="2" fillId="5" borderId="0" xfId="2" applyNumberFormat="1" applyFont="1" applyFill="1" applyBorder="1"/>
    <xf numFmtId="164" fontId="2" fillId="5" borderId="0" xfId="0" applyNumberFormat="1" applyFont="1" applyFill="1" applyBorder="1"/>
    <xf numFmtId="164" fontId="0" fillId="0" borderId="0" xfId="0" applyNumberFormat="1" applyFont="1" applyAlignment="1"/>
    <xf numFmtId="0" fontId="0" fillId="3" borderId="0" xfId="0" applyFont="1" applyFill="1"/>
    <xf numFmtId="164" fontId="0" fillId="3" borderId="0" xfId="0" applyNumberFormat="1" applyFont="1" applyFill="1"/>
    <xf numFmtId="0" fontId="2" fillId="3" borderId="0" xfId="0" applyFont="1" applyFill="1"/>
    <xf numFmtId="164" fontId="2" fillId="3" borderId="0" xfId="0" applyNumberFormat="1" applyFont="1" applyFill="1" applyAlignment="1">
      <alignment horizontal="right"/>
    </xf>
    <xf numFmtId="0" fontId="0" fillId="4" borderId="0" xfId="0" applyFont="1" applyFill="1"/>
    <xf numFmtId="0" fontId="5" fillId="4" borderId="0" xfId="0" applyFont="1" applyFill="1" applyAlignment="1">
      <alignment horizontal="center"/>
    </xf>
    <xf numFmtId="164" fontId="0" fillId="4" borderId="0" xfId="0" applyNumberFormat="1" applyFont="1" applyFill="1"/>
    <xf numFmtId="0" fontId="2" fillId="4" borderId="0" xfId="0" applyFont="1" applyFill="1"/>
    <xf numFmtId="0" fontId="0" fillId="2" borderId="0" xfId="0" applyFont="1" applyFill="1"/>
    <xf numFmtId="0" fontId="5" fillId="2" borderId="0" xfId="0" applyFont="1" applyFill="1" applyAlignment="1">
      <alignment horizontal="center"/>
    </xf>
    <xf numFmtId="164" fontId="0" fillId="2" borderId="0" xfId="0" applyNumberFormat="1" applyFont="1" applyFill="1"/>
    <xf numFmtId="0" fontId="2" fillId="2" borderId="0" xfId="0" applyFont="1" applyFill="1"/>
    <xf numFmtId="164" fontId="0" fillId="2" borderId="0" xfId="0" applyNumberFormat="1" applyFont="1" applyFill="1" applyAlignment="1">
      <alignment horizontal="right"/>
    </xf>
    <xf numFmtId="0" fontId="0" fillId="5" borderId="0" xfId="0" applyFont="1" applyFill="1"/>
    <xf numFmtId="0" fontId="5" fillId="5" borderId="0" xfId="0" applyFont="1" applyFill="1" applyAlignment="1">
      <alignment horizontal="center"/>
    </xf>
    <xf numFmtId="164" fontId="0" fillId="5" borderId="0" xfId="0" applyNumberFormat="1" applyFont="1" applyFill="1"/>
    <xf numFmtId="0" fontId="2" fillId="5" borderId="0" xfId="0" applyFont="1" applyFill="1"/>
    <xf numFmtId="164" fontId="2" fillId="5" borderId="0" xfId="0" applyNumberFormat="1" applyFont="1" applyFill="1" applyAlignment="1">
      <alignment horizontal="right"/>
    </xf>
    <xf numFmtId="0" fontId="0" fillId="6" borderId="0" xfId="0" applyFont="1" applyFill="1"/>
    <xf numFmtId="0" fontId="5" fillId="6" borderId="0" xfId="0" applyFont="1" applyFill="1" applyAlignment="1">
      <alignment horizontal="center"/>
    </xf>
    <xf numFmtId="164" fontId="0" fillId="6" borderId="0" xfId="0" applyNumberFormat="1" applyFont="1" applyFill="1"/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164" fontId="4" fillId="4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0" borderId="0" xfId="0" applyFont="1" applyFill="1"/>
    <xf numFmtId="164" fontId="4" fillId="0" borderId="1" xfId="0" applyNumberFormat="1" applyFont="1" applyFill="1" applyBorder="1" applyAlignment="1">
      <alignment horizontal="center"/>
    </xf>
    <xf numFmtId="164" fontId="0" fillId="5" borderId="0" xfId="0" applyNumberFormat="1" applyFont="1" applyFill="1" applyAlignment="1">
      <alignment horizontal="right"/>
    </xf>
    <xf numFmtId="49" fontId="0" fillId="5" borderId="0" xfId="0" applyNumberFormat="1" applyFont="1" applyFill="1"/>
    <xf numFmtId="0" fontId="4" fillId="0" borderId="1" xfId="0" applyFont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3" fillId="3" borderId="0" xfId="0" applyFont="1" applyFill="1"/>
    <xf numFmtId="164" fontId="4" fillId="5" borderId="0" xfId="0" applyNumberFormat="1" applyFont="1" applyFill="1" applyAlignment="1">
      <alignment horizontal="center"/>
    </xf>
    <xf numFmtId="0" fontId="8" fillId="5" borderId="0" xfId="0" applyFont="1" applyFill="1"/>
    <xf numFmtId="0" fontId="4" fillId="6" borderId="0" xfId="0" applyFont="1" applyFill="1" applyAlignment="1">
      <alignment horizontal="center"/>
    </xf>
    <xf numFmtId="0" fontId="0" fillId="7" borderId="0" xfId="0" applyFont="1" applyFill="1"/>
    <xf numFmtId="0" fontId="4" fillId="7" borderId="0" xfId="0" applyFont="1" applyFill="1" applyAlignment="1">
      <alignment horizontal="center"/>
    </xf>
    <xf numFmtId="164" fontId="0" fillId="7" borderId="0" xfId="0" applyNumberFormat="1" applyFont="1" applyFill="1"/>
    <xf numFmtId="164" fontId="4" fillId="7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left"/>
    </xf>
    <xf numFmtId="49" fontId="0" fillId="5" borderId="0" xfId="0" applyNumberFormat="1" applyFill="1" applyAlignment="1">
      <alignment horizontal="right"/>
    </xf>
    <xf numFmtId="0" fontId="0" fillId="5" borderId="0" xfId="0" applyFill="1"/>
    <xf numFmtId="164" fontId="0" fillId="5" borderId="0" xfId="0" applyNumberFormat="1" applyFill="1"/>
    <xf numFmtId="0" fontId="6" fillId="0" borderId="0" xfId="0" applyFont="1" applyFill="1" applyAlignment="1">
      <alignment horizontal="center"/>
    </xf>
  </cellXfs>
  <cellStyles count="3">
    <cellStyle name="Currency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5B1FA-CB50-46A2-A0CE-5162B1E00FA6}">
  <sheetPr>
    <pageSetUpPr fitToPage="1"/>
  </sheetPr>
  <dimension ref="A1:I50"/>
  <sheetViews>
    <sheetView tabSelected="1" topLeftCell="A25" workbookViewId="0">
      <selection activeCell="A29" sqref="A29:XFD29"/>
    </sheetView>
  </sheetViews>
  <sheetFormatPr defaultColWidth="9.140625" defaultRowHeight="15" x14ac:dyDescent="0.25"/>
  <cols>
    <col min="1" max="1" width="21.5703125" style="1" customWidth="1"/>
    <col min="2" max="2" width="55.140625" style="1" customWidth="1"/>
    <col min="3" max="3" width="24.42578125" style="3" customWidth="1"/>
    <col min="4" max="5" width="15.7109375" style="3" customWidth="1"/>
    <col min="6" max="6" width="27" style="1" customWidth="1"/>
    <col min="7" max="7" width="13.85546875" style="3" customWidth="1"/>
    <col min="8" max="8" width="18.85546875" style="11" bestFit="1" customWidth="1"/>
    <col min="9" max="16384" width="9.140625" style="1"/>
  </cols>
  <sheetData>
    <row r="1" spans="1:9" x14ac:dyDescent="0.25">
      <c r="A1" s="103" t="s">
        <v>23</v>
      </c>
      <c r="B1" s="103"/>
      <c r="C1" s="103"/>
      <c r="D1" s="103"/>
      <c r="E1" s="103"/>
      <c r="F1" s="103"/>
      <c r="G1" s="103"/>
      <c r="H1" s="12"/>
    </row>
    <row r="2" spans="1:9" x14ac:dyDescent="0.25">
      <c r="A2" s="13" t="s">
        <v>97</v>
      </c>
      <c r="B2" s="14" t="s">
        <v>0</v>
      </c>
      <c r="C2" s="15" t="s">
        <v>12</v>
      </c>
      <c r="D2" s="15" t="s">
        <v>44</v>
      </c>
      <c r="E2" s="15" t="s">
        <v>152</v>
      </c>
      <c r="F2" s="14" t="s">
        <v>28</v>
      </c>
      <c r="G2" s="15" t="s">
        <v>26</v>
      </c>
      <c r="H2" s="16" t="s">
        <v>98</v>
      </c>
    </row>
    <row r="3" spans="1:9" x14ac:dyDescent="0.25">
      <c r="A3" s="25"/>
      <c r="B3" s="26" t="s">
        <v>43</v>
      </c>
      <c r="C3" s="27"/>
      <c r="D3" s="28"/>
      <c r="E3" s="28"/>
      <c r="F3" s="26" t="s">
        <v>153</v>
      </c>
      <c r="G3" s="28"/>
      <c r="H3" s="29"/>
      <c r="I3" s="7"/>
    </row>
    <row r="4" spans="1:9" x14ac:dyDescent="0.25">
      <c r="A4" s="30" t="s">
        <v>50</v>
      </c>
      <c r="B4" s="31" t="s">
        <v>36</v>
      </c>
      <c r="C4" s="32">
        <v>129</v>
      </c>
      <c r="D4" s="32">
        <v>16</v>
      </c>
      <c r="E4" s="32">
        <f>C4-D4</f>
        <v>113</v>
      </c>
      <c r="F4" s="33">
        <f>0.3*E4</f>
        <v>33.9</v>
      </c>
      <c r="G4" s="32">
        <v>199</v>
      </c>
      <c r="H4" s="29" t="s">
        <v>77</v>
      </c>
      <c r="I4" s="7"/>
    </row>
    <row r="5" spans="1:9" x14ac:dyDescent="0.25">
      <c r="A5" s="30" t="s">
        <v>51</v>
      </c>
      <c r="B5" s="31" t="s">
        <v>37</v>
      </c>
      <c r="C5" s="32">
        <v>99</v>
      </c>
      <c r="D5" s="32">
        <v>16</v>
      </c>
      <c r="E5" s="32">
        <f t="shared" ref="E5:E46" si="0">C5-D5</f>
        <v>83</v>
      </c>
      <c r="F5" s="33">
        <f t="shared" ref="F5:F16" si="1">0.3*E5</f>
        <v>24.9</v>
      </c>
      <c r="G5" s="32">
        <v>199</v>
      </c>
      <c r="H5" s="29" t="s">
        <v>77</v>
      </c>
      <c r="I5" s="7"/>
    </row>
    <row r="6" spans="1:9" x14ac:dyDescent="0.25">
      <c r="A6" s="30" t="s">
        <v>52</v>
      </c>
      <c r="B6" s="31" t="s">
        <v>38</v>
      </c>
      <c r="C6" s="32">
        <v>89</v>
      </c>
      <c r="D6" s="32">
        <v>16</v>
      </c>
      <c r="E6" s="32">
        <f t="shared" si="0"/>
        <v>73</v>
      </c>
      <c r="F6" s="33">
        <f t="shared" si="1"/>
        <v>21.9</v>
      </c>
      <c r="G6" s="32">
        <v>199</v>
      </c>
      <c r="H6" s="29" t="s">
        <v>77</v>
      </c>
      <c r="I6" s="7"/>
    </row>
    <row r="7" spans="1:9" x14ac:dyDescent="0.25">
      <c r="A7" s="30" t="s">
        <v>53</v>
      </c>
      <c r="B7" s="31" t="s">
        <v>39</v>
      </c>
      <c r="C7" s="32">
        <v>79</v>
      </c>
      <c r="D7" s="32">
        <v>16</v>
      </c>
      <c r="E7" s="32">
        <f t="shared" si="0"/>
        <v>63</v>
      </c>
      <c r="F7" s="33">
        <f t="shared" si="1"/>
        <v>18.899999999999999</v>
      </c>
      <c r="G7" s="32">
        <v>199</v>
      </c>
      <c r="H7" s="29" t="s">
        <v>77</v>
      </c>
      <c r="I7" s="7"/>
    </row>
    <row r="8" spans="1:9" x14ac:dyDescent="0.25">
      <c r="A8" s="30" t="s">
        <v>54</v>
      </c>
      <c r="B8" s="31" t="s">
        <v>40</v>
      </c>
      <c r="C8" s="32">
        <v>69</v>
      </c>
      <c r="D8" s="32">
        <v>16</v>
      </c>
      <c r="E8" s="32">
        <f t="shared" si="0"/>
        <v>53</v>
      </c>
      <c r="F8" s="33">
        <f t="shared" si="1"/>
        <v>15.899999999999999</v>
      </c>
      <c r="G8" s="32">
        <v>199</v>
      </c>
      <c r="H8" s="29" t="s">
        <v>77</v>
      </c>
      <c r="I8" s="7"/>
    </row>
    <row r="9" spans="1:9" x14ac:dyDescent="0.25">
      <c r="A9" s="30" t="s">
        <v>55</v>
      </c>
      <c r="B9" s="31" t="s">
        <v>34</v>
      </c>
      <c r="C9" s="32">
        <v>49</v>
      </c>
      <c r="D9" s="32">
        <v>16</v>
      </c>
      <c r="E9" s="32">
        <f t="shared" si="0"/>
        <v>33</v>
      </c>
      <c r="F9" s="33">
        <f t="shared" si="1"/>
        <v>9.9</v>
      </c>
      <c r="G9" s="32">
        <v>199</v>
      </c>
      <c r="H9" s="29" t="s">
        <v>77</v>
      </c>
    </row>
    <row r="10" spans="1:9" x14ac:dyDescent="0.25">
      <c r="A10" s="30" t="s">
        <v>49</v>
      </c>
      <c r="B10" s="31" t="s">
        <v>41</v>
      </c>
      <c r="C10" s="32">
        <v>150</v>
      </c>
      <c r="D10" s="32">
        <v>0</v>
      </c>
      <c r="E10" s="32">
        <f t="shared" si="0"/>
        <v>150</v>
      </c>
      <c r="F10" s="33">
        <f t="shared" si="1"/>
        <v>45</v>
      </c>
      <c r="G10" s="32">
        <v>399</v>
      </c>
      <c r="H10" s="29" t="s">
        <v>77</v>
      </c>
    </row>
    <row r="11" spans="1:9" x14ac:dyDescent="0.25">
      <c r="A11" s="30" t="s">
        <v>56</v>
      </c>
      <c r="B11" s="31" t="s">
        <v>57</v>
      </c>
      <c r="C11" s="32">
        <v>49</v>
      </c>
      <c r="D11" s="32">
        <v>16</v>
      </c>
      <c r="E11" s="32">
        <f t="shared" si="0"/>
        <v>33</v>
      </c>
      <c r="F11" s="33">
        <f t="shared" si="1"/>
        <v>9.9</v>
      </c>
      <c r="G11" s="32">
        <v>0</v>
      </c>
      <c r="H11" s="29"/>
    </row>
    <row r="12" spans="1:9" x14ac:dyDescent="0.25">
      <c r="A12" s="30" t="s">
        <v>92</v>
      </c>
      <c r="B12" s="31" t="s">
        <v>89</v>
      </c>
      <c r="C12" s="32">
        <v>0</v>
      </c>
      <c r="D12" s="32">
        <v>0</v>
      </c>
      <c r="E12" s="32">
        <v>0</v>
      </c>
      <c r="F12" s="33">
        <f t="shared" si="1"/>
        <v>0</v>
      </c>
      <c r="G12" s="32">
        <v>0</v>
      </c>
      <c r="H12" s="29"/>
    </row>
    <row r="13" spans="1:9" x14ac:dyDescent="0.25">
      <c r="A13" s="30" t="s">
        <v>93</v>
      </c>
      <c r="B13" s="31" t="s">
        <v>90</v>
      </c>
      <c r="C13" s="32">
        <v>10</v>
      </c>
      <c r="D13" s="32">
        <v>0</v>
      </c>
      <c r="E13" s="32">
        <v>10</v>
      </c>
      <c r="F13" s="33">
        <f t="shared" si="1"/>
        <v>3</v>
      </c>
      <c r="G13" s="32">
        <v>49</v>
      </c>
      <c r="H13" s="29" t="s">
        <v>91</v>
      </c>
    </row>
    <row r="14" spans="1:9" x14ac:dyDescent="0.25">
      <c r="A14" s="17"/>
      <c r="B14" s="20"/>
      <c r="C14" s="21"/>
      <c r="D14" s="21"/>
      <c r="E14" s="21"/>
      <c r="F14" s="22"/>
      <c r="G14" s="21"/>
      <c r="H14" s="12"/>
    </row>
    <row r="15" spans="1:9" x14ac:dyDescent="0.25">
      <c r="A15" s="34"/>
      <c r="B15" s="35" t="s">
        <v>42</v>
      </c>
      <c r="C15" s="36"/>
      <c r="D15" s="36"/>
      <c r="E15" s="36"/>
      <c r="F15" s="37"/>
      <c r="G15" s="36"/>
      <c r="H15" s="38"/>
    </row>
    <row r="16" spans="1:9" x14ac:dyDescent="0.25">
      <c r="A16" s="39" t="s">
        <v>149</v>
      </c>
      <c r="B16" s="40" t="s">
        <v>155</v>
      </c>
      <c r="C16" s="41">
        <v>139</v>
      </c>
      <c r="D16" s="41">
        <v>0</v>
      </c>
      <c r="E16" s="36">
        <f t="shared" si="0"/>
        <v>139</v>
      </c>
      <c r="F16" s="37">
        <f t="shared" si="1"/>
        <v>41.699999999999996</v>
      </c>
      <c r="G16" s="36">
        <v>499</v>
      </c>
      <c r="H16" s="42" t="s">
        <v>78</v>
      </c>
      <c r="I16" s="7"/>
    </row>
    <row r="17" spans="1:9" x14ac:dyDescent="0.25">
      <c r="A17" s="34"/>
      <c r="B17" s="40" t="s">
        <v>35</v>
      </c>
      <c r="C17" s="41">
        <v>15</v>
      </c>
      <c r="D17" s="41">
        <v>0</v>
      </c>
      <c r="E17" s="36">
        <f t="shared" ref="E17" si="2">C17-D17</f>
        <v>15</v>
      </c>
      <c r="F17" s="37">
        <f t="shared" ref="F17" si="3">0.3*E17</f>
        <v>4.5</v>
      </c>
      <c r="G17" s="36">
        <v>0</v>
      </c>
      <c r="H17" s="42"/>
      <c r="I17" s="7"/>
    </row>
    <row r="18" spans="1:9" x14ac:dyDescent="0.25">
      <c r="A18" s="34"/>
      <c r="B18" s="40" t="s">
        <v>150</v>
      </c>
      <c r="C18" s="41"/>
      <c r="D18" s="41"/>
      <c r="E18" s="36"/>
      <c r="F18" s="37"/>
      <c r="G18" s="36"/>
      <c r="H18" s="42"/>
      <c r="I18" s="7"/>
    </row>
    <row r="19" spans="1:9" x14ac:dyDescent="0.25">
      <c r="A19" s="17"/>
      <c r="B19" s="20"/>
      <c r="C19" s="23"/>
      <c r="D19" s="23"/>
      <c r="E19" s="21"/>
      <c r="F19" s="17"/>
      <c r="G19" s="23"/>
      <c r="H19" s="19"/>
      <c r="I19" s="7"/>
    </row>
    <row r="20" spans="1:9" x14ac:dyDescent="0.25">
      <c r="A20" s="43"/>
      <c r="B20" s="44" t="s">
        <v>24</v>
      </c>
      <c r="C20" s="45"/>
      <c r="D20" s="45"/>
      <c r="E20" s="46"/>
      <c r="F20" s="44" t="s">
        <v>154</v>
      </c>
      <c r="G20" s="45"/>
      <c r="H20" s="47"/>
      <c r="I20" s="7"/>
    </row>
    <row r="21" spans="1:9" x14ac:dyDescent="0.25">
      <c r="A21" s="43" t="s">
        <v>47</v>
      </c>
      <c r="B21" s="48" t="s">
        <v>45</v>
      </c>
      <c r="C21" s="46">
        <v>99</v>
      </c>
      <c r="D21" s="46">
        <v>50</v>
      </c>
      <c r="E21" s="46">
        <f t="shared" si="0"/>
        <v>49</v>
      </c>
      <c r="F21" s="46">
        <f>E21*0.25</f>
        <v>12.25</v>
      </c>
      <c r="G21" s="46">
        <v>199</v>
      </c>
      <c r="H21" s="47" t="s">
        <v>79</v>
      </c>
      <c r="I21" s="7"/>
    </row>
    <row r="22" spans="1:9" x14ac:dyDescent="0.25">
      <c r="A22" s="43" t="s">
        <v>48</v>
      </c>
      <c r="B22" s="48" t="s">
        <v>14</v>
      </c>
      <c r="C22" s="46">
        <v>0.39</v>
      </c>
      <c r="D22" s="46">
        <v>0.2</v>
      </c>
      <c r="E22" s="46">
        <f t="shared" si="0"/>
        <v>0.19</v>
      </c>
      <c r="F22" s="46">
        <f t="shared" ref="F22:F26" si="4">E22*0.25</f>
        <v>4.7500000000000001E-2</v>
      </c>
      <c r="G22" s="46">
        <v>199</v>
      </c>
      <c r="H22" s="47" t="s">
        <v>79</v>
      </c>
      <c r="I22" s="7"/>
    </row>
    <row r="23" spans="1:9" x14ac:dyDescent="0.25">
      <c r="A23" s="43" t="s">
        <v>60</v>
      </c>
      <c r="B23" s="48" t="s">
        <v>15</v>
      </c>
      <c r="C23" s="46">
        <v>0.49</v>
      </c>
      <c r="D23" s="46">
        <v>0.26</v>
      </c>
      <c r="E23" s="46">
        <f t="shared" si="0"/>
        <v>0.22999999999999998</v>
      </c>
      <c r="F23" s="46">
        <f t="shared" si="4"/>
        <v>5.7499999999999996E-2</v>
      </c>
      <c r="G23" s="46">
        <v>199</v>
      </c>
      <c r="H23" s="47" t="s">
        <v>79</v>
      </c>
      <c r="I23" s="7"/>
    </row>
    <row r="24" spans="1:9" x14ac:dyDescent="0.25">
      <c r="A24" s="43" t="s">
        <v>46</v>
      </c>
      <c r="B24" s="49" t="s">
        <v>16</v>
      </c>
      <c r="C24" s="46">
        <v>0.28999999999999998</v>
      </c>
      <c r="D24" s="46">
        <v>0.1</v>
      </c>
      <c r="E24" s="46">
        <f t="shared" si="0"/>
        <v>0.18999999999999997</v>
      </c>
      <c r="F24" s="46">
        <f t="shared" si="4"/>
        <v>4.7499999999999994E-2</v>
      </c>
      <c r="G24" s="46">
        <v>199</v>
      </c>
      <c r="H24" s="47" t="s">
        <v>79</v>
      </c>
      <c r="I24" s="7"/>
    </row>
    <row r="25" spans="1:9" x14ac:dyDescent="0.25">
      <c r="A25" s="43" t="s">
        <v>58</v>
      </c>
      <c r="B25" s="49" t="s">
        <v>17</v>
      </c>
      <c r="C25" s="46">
        <v>0.39</v>
      </c>
      <c r="D25" s="46">
        <v>0.18</v>
      </c>
      <c r="E25" s="46">
        <f t="shared" si="0"/>
        <v>0.21000000000000002</v>
      </c>
      <c r="F25" s="46">
        <f t="shared" si="4"/>
        <v>5.2500000000000005E-2</v>
      </c>
      <c r="G25" s="46">
        <v>199</v>
      </c>
      <c r="H25" s="47" t="s">
        <v>79</v>
      </c>
      <c r="I25" s="7"/>
    </row>
    <row r="26" spans="1:9" x14ac:dyDescent="0.25">
      <c r="A26" s="43" t="s">
        <v>59</v>
      </c>
      <c r="B26" s="49" t="s">
        <v>18</v>
      </c>
      <c r="C26" s="46">
        <v>0.69</v>
      </c>
      <c r="D26" s="46">
        <v>0.52</v>
      </c>
      <c r="E26" s="46">
        <f t="shared" si="0"/>
        <v>0.16999999999999993</v>
      </c>
      <c r="F26" s="46">
        <f t="shared" si="4"/>
        <v>4.2499999999999982E-2</v>
      </c>
      <c r="G26" s="46">
        <v>199</v>
      </c>
      <c r="H26" s="47" t="s">
        <v>79</v>
      </c>
      <c r="I26" s="7"/>
    </row>
    <row r="27" spans="1:9" x14ac:dyDescent="0.25">
      <c r="A27" s="17"/>
      <c r="B27" s="20"/>
      <c r="C27" s="21"/>
      <c r="D27" s="21"/>
      <c r="E27" s="21"/>
      <c r="F27" s="24"/>
      <c r="G27" s="18"/>
      <c r="H27" s="19"/>
      <c r="I27" s="7"/>
    </row>
    <row r="28" spans="1:9" x14ac:dyDescent="0.25">
      <c r="A28" s="50"/>
      <c r="B28" s="51" t="s">
        <v>19</v>
      </c>
      <c r="C28" s="52"/>
      <c r="D28" s="52"/>
      <c r="E28" s="52"/>
      <c r="F28" s="51" t="s">
        <v>154</v>
      </c>
      <c r="G28" s="52"/>
      <c r="H28" s="53"/>
      <c r="I28" s="7"/>
    </row>
    <row r="29" spans="1:9" x14ac:dyDescent="0.25">
      <c r="A29" s="54" t="s">
        <v>61</v>
      </c>
      <c r="B29" s="99" t="s">
        <v>167</v>
      </c>
      <c r="C29" s="52">
        <v>39</v>
      </c>
      <c r="D29" s="52">
        <v>22</v>
      </c>
      <c r="E29" s="52">
        <f t="shared" si="0"/>
        <v>17</v>
      </c>
      <c r="F29" s="52">
        <f>E29*0.25</f>
        <v>4.25</v>
      </c>
      <c r="G29" s="52">
        <v>99</v>
      </c>
      <c r="H29" s="53" t="s">
        <v>80</v>
      </c>
      <c r="I29" s="7"/>
    </row>
    <row r="30" spans="1:9" x14ac:dyDescent="0.25">
      <c r="A30" s="54" t="s">
        <v>168</v>
      </c>
      <c r="B30" s="99" t="s">
        <v>169</v>
      </c>
      <c r="C30" s="77">
        <v>5.5</v>
      </c>
      <c r="D30" s="77">
        <v>2.5</v>
      </c>
      <c r="E30" s="77">
        <f t="shared" si="0"/>
        <v>3</v>
      </c>
      <c r="F30" s="77">
        <f t="shared" ref="F30" si="5">E30*0.25</f>
        <v>0.75</v>
      </c>
      <c r="G30" s="77">
        <v>25</v>
      </c>
      <c r="H30" s="100" t="s">
        <v>80</v>
      </c>
      <c r="I30" s="7"/>
    </row>
    <row r="31" spans="1:9" x14ac:dyDescent="0.25">
      <c r="A31" s="101" t="s">
        <v>160</v>
      </c>
      <c r="B31" s="101" t="s">
        <v>161</v>
      </c>
      <c r="C31" s="102">
        <v>39</v>
      </c>
      <c r="D31" s="102">
        <v>15</v>
      </c>
      <c r="E31" s="77">
        <f t="shared" si="0"/>
        <v>24</v>
      </c>
      <c r="F31" s="77">
        <f t="shared" ref="F31:F35" si="6">E31*0.25</f>
        <v>6</v>
      </c>
      <c r="G31" s="102">
        <v>99</v>
      </c>
      <c r="H31" s="100" t="s">
        <v>162</v>
      </c>
      <c r="I31" s="7"/>
    </row>
    <row r="32" spans="1:9" x14ac:dyDescent="0.25">
      <c r="A32" s="101" t="s">
        <v>163</v>
      </c>
      <c r="B32" s="101" t="s">
        <v>164</v>
      </c>
      <c r="C32" s="102">
        <v>59</v>
      </c>
      <c r="D32" s="102">
        <v>25</v>
      </c>
      <c r="E32" s="77">
        <f t="shared" si="0"/>
        <v>34</v>
      </c>
      <c r="F32" s="77">
        <f t="shared" si="6"/>
        <v>8.5</v>
      </c>
      <c r="G32" s="102">
        <v>99</v>
      </c>
      <c r="H32" s="100" t="s">
        <v>162</v>
      </c>
      <c r="I32" s="7"/>
    </row>
    <row r="33" spans="1:9" x14ac:dyDescent="0.25">
      <c r="A33" s="101" t="s">
        <v>165</v>
      </c>
      <c r="B33" s="101" t="s">
        <v>166</v>
      </c>
      <c r="C33" s="102">
        <v>79</v>
      </c>
      <c r="D33" s="102">
        <v>35</v>
      </c>
      <c r="E33" s="77">
        <f t="shared" si="0"/>
        <v>44</v>
      </c>
      <c r="F33" s="77">
        <f t="shared" si="6"/>
        <v>11</v>
      </c>
      <c r="G33" s="102">
        <v>99</v>
      </c>
      <c r="H33" s="100" t="s">
        <v>162</v>
      </c>
      <c r="I33" s="7"/>
    </row>
    <row r="34" spans="1:9" x14ac:dyDescent="0.25">
      <c r="A34" s="101" t="s">
        <v>170</v>
      </c>
      <c r="B34" s="101" t="s">
        <v>171</v>
      </c>
      <c r="C34" s="102">
        <v>20</v>
      </c>
      <c r="D34" s="102">
        <v>10</v>
      </c>
      <c r="E34" s="77">
        <f t="shared" si="0"/>
        <v>10</v>
      </c>
      <c r="F34" s="77">
        <f t="shared" si="6"/>
        <v>2.5</v>
      </c>
      <c r="G34" s="102"/>
      <c r="H34" s="100"/>
      <c r="I34" s="7"/>
    </row>
    <row r="35" spans="1:9" x14ac:dyDescent="0.25">
      <c r="A35" s="101" t="s">
        <v>172</v>
      </c>
      <c r="B35" s="101" t="s">
        <v>173</v>
      </c>
      <c r="C35" s="102">
        <v>12</v>
      </c>
      <c r="D35" s="102">
        <v>2</v>
      </c>
      <c r="E35" s="77">
        <f t="shared" si="0"/>
        <v>10</v>
      </c>
      <c r="F35" s="77">
        <f t="shared" si="6"/>
        <v>2.5</v>
      </c>
      <c r="G35" s="102"/>
      <c r="H35" s="100"/>
      <c r="I35" s="7"/>
    </row>
    <row r="36" spans="1:9" s="8" customFormat="1" x14ac:dyDescent="0.25">
      <c r="A36" s="54" t="s">
        <v>62</v>
      </c>
      <c r="B36" s="55" t="s">
        <v>63</v>
      </c>
      <c r="C36" s="52">
        <v>69</v>
      </c>
      <c r="D36" s="52">
        <v>27.1</v>
      </c>
      <c r="E36" s="52">
        <f t="shared" si="0"/>
        <v>41.9</v>
      </c>
      <c r="F36" s="52">
        <f t="shared" ref="F36:F46" si="7">E36*0.25</f>
        <v>10.475</v>
      </c>
      <c r="G36" s="52">
        <v>199</v>
      </c>
      <c r="H36" s="53" t="s">
        <v>81</v>
      </c>
      <c r="I36" s="7"/>
    </row>
    <row r="37" spans="1:9" s="8" customFormat="1" x14ac:dyDescent="0.25">
      <c r="A37" s="54"/>
      <c r="B37" s="55" t="s">
        <v>87</v>
      </c>
      <c r="C37" s="52">
        <v>0</v>
      </c>
      <c r="D37" s="52">
        <v>0</v>
      </c>
      <c r="E37" s="52">
        <v>0</v>
      </c>
      <c r="F37" s="52">
        <v>0</v>
      </c>
      <c r="G37" s="52">
        <v>100</v>
      </c>
      <c r="H37" s="53" t="s">
        <v>88</v>
      </c>
      <c r="I37" s="7"/>
    </row>
    <row r="38" spans="1:9" s="8" customFormat="1" x14ac:dyDescent="0.25">
      <c r="A38" s="54" t="s">
        <v>64</v>
      </c>
      <c r="B38" s="55" t="s">
        <v>21</v>
      </c>
      <c r="C38" s="56">
        <v>17</v>
      </c>
      <c r="D38" s="56">
        <v>5.83</v>
      </c>
      <c r="E38" s="52">
        <f t="shared" si="0"/>
        <v>11.17</v>
      </c>
      <c r="F38" s="52">
        <f t="shared" si="7"/>
        <v>2.7925</v>
      </c>
      <c r="G38" s="52">
        <v>25</v>
      </c>
      <c r="H38" s="53" t="s">
        <v>82</v>
      </c>
      <c r="I38" s="7"/>
    </row>
    <row r="39" spans="1:9" x14ac:dyDescent="0.25">
      <c r="A39" s="54" t="s">
        <v>65</v>
      </c>
      <c r="B39" s="55" t="s">
        <v>22</v>
      </c>
      <c r="C39" s="56">
        <v>10</v>
      </c>
      <c r="D39" s="56">
        <v>2.08</v>
      </c>
      <c r="E39" s="52">
        <f t="shared" si="0"/>
        <v>7.92</v>
      </c>
      <c r="F39" s="52">
        <f t="shared" si="7"/>
        <v>1.98</v>
      </c>
      <c r="G39" s="52">
        <v>25</v>
      </c>
      <c r="H39" s="53" t="s">
        <v>82</v>
      </c>
      <c r="I39" s="7"/>
    </row>
    <row r="40" spans="1:9" x14ac:dyDescent="0.25">
      <c r="A40" s="54" t="s">
        <v>66</v>
      </c>
      <c r="B40" s="55" t="s">
        <v>20</v>
      </c>
      <c r="C40" s="52">
        <v>99</v>
      </c>
      <c r="D40" s="52">
        <v>22</v>
      </c>
      <c r="E40" s="52">
        <f t="shared" si="0"/>
        <v>77</v>
      </c>
      <c r="F40" s="52">
        <f t="shared" si="7"/>
        <v>19.25</v>
      </c>
      <c r="G40" s="52">
        <v>199</v>
      </c>
      <c r="H40" s="53" t="s">
        <v>83</v>
      </c>
    </row>
    <row r="41" spans="1:9" x14ac:dyDescent="0.25">
      <c r="A41" s="54" t="s">
        <v>72</v>
      </c>
      <c r="B41" s="55" t="s">
        <v>68</v>
      </c>
      <c r="C41" s="57">
        <v>29</v>
      </c>
      <c r="D41" s="57">
        <v>5</v>
      </c>
      <c r="E41" s="52">
        <f t="shared" si="0"/>
        <v>24</v>
      </c>
      <c r="F41" s="52">
        <f t="shared" si="7"/>
        <v>6</v>
      </c>
      <c r="G41" s="52">
        <v>199</v>
      </c>
      <c r="H41" s="53" t="s">
        <v>84</v>
      </c>
    </row>
    <row r="42" spans="1:9" x14ac:dyDescent="0.25">
      <c r="A42" s="54" t="s">
        <v>71</v>
      </c>
      <c r="B42" s="55" t="s">
        <v>69</v>
      </c>
      <c r="C42" s="56">
        <v>49</v>
      </c>
      <c r="D42" s="56">
        <v>10</v>
      </c>
      <c r="E42" s="52">
        <f t="shared" si="0"/>
        <v>39</v>
      </c>
      <c r="F42" s="52">
        <f t="shared" si="7"/>
        <v>9.75</v>
      </c>
      <c r="G42" s="52">
        <v>199</v>
      </c>
      <c r="H42" s="53" t="s">
        <v>84</v>
      </c>
    </row>
    <row r="43" spans="1:9" x14ac:dyDescent="0.25">
      <c r="A43" s="54" t="s">
        <v>73</v>
      </c>
      <c r="B43" s="55" t="s">
        <v>70</v>
      </c>
      <c r="C43" s="57">
        <v>99</v>
      </c>
      <c r="D43" s="57">
        <v>50</v>
      </c>
      <c r="E43" s="52">
        <f t="shared" si="0"/>
        <v>49</v>
      </c>
      <c r="F43" s="52">
        <f t="shared" si="7"/>
        <v>12.25</v>
      </c>
      <c r="G43" s="52">
        <v>199</v>
      </c>
      <c r="H43" s="53" t="s">
        <v>84</v>
      </c>
    </row>
    <row r="44" spans="1:9" x14ac:dyDescent="0.25">
      <c r="A44" s="50"/>
      <c r="B44" s="55" t="s">
        <v>67</v>
      </c>
      <c r="C44" s="52">
        <v>0.05</v>
      </c>
      <c r="D44" s="52">
        <v>0</v>
      </c>
      <c r="E44" s="52">
        <f t="shared" si="0"/>
        <v>0.05</v>
      </c>
      <c r="F44" s="52">
        <f t="shared" si="7"/>
        <v>1.2500000000000001E-2</v>
      </c>
      <c r="G44" s="58">
        <v>0</v>
      </c>
      <c r="H44" s="53"/>
    </row>
    <row r="45" spans="1:9" x14ac:dyDescent="0.25">
      <c r="A45" s="54" t="s">
        <v>75</v>
      </c>
      <c r="B45" s="55" t="s">
        <v>74</v>
      </c>
      <c r="C45" s="52">
        <v>39</v>
      </c>
      <c r="D45" s="52">
        <v>10.4</v>
      </c>
      <c r="E45" s="52">
        <f t="shared" si="0"/>
        <v>28.6</v>
      </c>
      <c r="F45" s="52">
        <f t="shared" si="7"/>
        <v>7.15</v>
      </c>
      <c r="G45" s="52">
        <v>49</v>
      </c>
      <c r="H45" s="53" t="s">
        <v>85</v>
      </c>
    </row>
    <row r="46" spans="1:9" x14ac:dyDescent="0.25">
      <c r="A46" s="54" t="s">
        <v>76</v>
      </c>
      <c r="B46" s="55" t="s">
        <v>33</v>
      </c>
      <c r="C46" s="52">
        <v>29</v>
      </c>
      <c r="D46" s="52"/>
      <c r="E46" s="52">
        <f t="shared" si="0"/>
        <v>29</v>
      </c>
      <c r="F46" s="52">
        <f t="shared" si="7"/>
        <v>7.25</v>
      </c>
      <c r="G46" s="52">
        <v>49</v>
      </c>
      <c r="H46" s="53" t="s">
        <v>86</v>
      </c>
    </row>
    <row r="47" spans="1:9" x14ac:dyDescent="0.25">
      <c r="A47" s="73" t="s">
        <v>147</v>
      </c>
      <c r="B47" s="73" t="s">
        <v>148</v>
      </c>
      <c r="C47" s="87"/>
      <c r="D47" s="87"/>
      <c r="E47" s="87"/>
      <c r="F47" s="75"/>
      <c r="G47" s="75"/>
      <c r="H47" s="88"/>
    </row>
    <row r="48" spans="1:9" x14ac:dyDescent="0.25">
      <c r="A48" s="9"/>
      <c r="B48" s="9"/>
      <c r="C48" s="2"/>
      <c r="D48" s="2"/>
      <c r="E48" s="2"/>
      <c r="F48" s="9"/>
      <c r="G48" s="2"/>
      <c r="H48" s="12"/>
    </row>
    <row r="49" spans="1:8" x14ac:dyDescent="0.25">
      <c r="A49" s="78"/>
      <c r="B49" s="79" t="s">
        <v>6</v>
      </c>
      <c r="C49" s="80"/>
      <c r="D49" s="80"/>
      <c r="E49" s="80"/>
      <c r="F49" s="80"/>
      <c r="G49" s="80"/>
      <c r="H49" s="78"/>
    </row>
    <row r="50" spans="1:8" x14ac:dyDescent="0.25">
      <c r="A50" s="78" t="s">
        <v>111</v>
      </c>
      <c r="B50" s="81" t="s">
        <v>122</v>
      </c>
      <c r="C50" s="80">
        <v>49.5</v>
      </c>
      <c r="D50" s="82">
        <v>49.5</v>
      </c>
      <c r="E50" s="82">
        <v>49.5</v>
      </c>
      <c r="F50" s="80"/>
      <c r="G50" s="80"/>
      <c r="H50" s="78"/>
    </row>
  </sheetData>
  <mergeCells count="1">
    <mergeCell ref="A1:G1"/>
  </mergeCells>
  <pageMargins left="1" right="1" top="1" bottom="1" header="0.5" footer="0.5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29A3F-38A6-4927-976C-FC95C50EE1CB}">
  <sheetPr>
    <pageSetUpPr fitToPage="1"/>
  </sheetPr>
  <dimension ref="A1:I54"/>
  <sheetViews>
    <sheetView topLeftCell="A34" workbookViewId="0">
      <selection activeCell="C50" sqref="C50"/>
    </sheetView>
  </sheetViews>
  <sheetFormatPr defaultColWidth="9.140625" defaultRowHeight="15" x14ac:dyDescent="0.25"/>
  <cols>
    <col min="1" max="1" width="13.85546875" style="1" bestFit="1" customWidth="1"/>
    <col min="2" max="2" width="53.42578125" style="1" customWidth="1"/>
    <col min="3" max="3" width="20.5703125" style="3" customWidth="1"/>
    <col min="4" max="4" width="17.5703125" style="3" customWidth="1"/>
    <col min="5" max="5" width="14.5703125" style="1" customWidth="1"/>
    <col min="6" max="6" width="17" style="3" customWidth="1"/>
    <col min="7" max="7" width="27.42578125" style="3" customWidth="1"/>
    <col min="8" max="8" width="15" style="1" customWidth="1"/>
    <col min="9" max="9" width="25.28515625" style="1" customWidth="1"/>
    <col min="10" max="16384" width="9.140625" style="1"/>
  </cols>
  <sheetData>
    <row r="1" spans="1:9" x14ac:dyDescent="0.25">
      <c r="A1" s="103" t="s">
        <v>23</v>
      </c>
      <c r="B1" s="103"/>
      <c r="C1" s="103"/>
      <c r="D1" s="103"/>
      <c r="E1" s="103"/>
      <c r="F1" s="103"/>
      <c r="G1" s="103"/>
    </row>
    <row r="2" spans="1:9" x14ac:dyDescent="0.25">
      <c r="A2" s="85" t="s">
        <v>97</v>
      </c>
      <c r="B2" s="14" t="s">
        <v>0</v>
      </c>
      <c r="C2" s="15" t="s">
        <v>12</v>
      </c>
      <c r="D2" s="15" t="s">
        <v>27</v>
      </c>
      <c r="E2" s="14" t="s">
        <v>97</v>
      </c>
      <c r="F2" s="15" t="s">
        <v>25</v>
      </c>
      <c r="G2" s="86" t="s">
        <v>29</v>
      </c>
      <c r="H2" s="89" t="s">
        <v>26</v>
      </c>
      <c r="I2" s="10"/>
    </row>
    <row r="3" spans="1:9" x14ac:dyDescent="0.25">
      <c r="A3" s="60"/>
      <c r="B3" s="26" t="s">
        <v>156</v>
      </c>
      <c r="C3" s="27"/>
      <c r="D3" s="27" t="s">
        <v>145</v>
      </c>
      <c r="E3" s="26"/>
      <c r="F3" s="27"/>
      <c r="G3" s="27" t="s">
        <v>145</v>
      </c>
      <c r="H3" s="90"/>
      <c r="I3" s="10"/>
    </row>
    <row r="4" spans="1:9" x14ac:dyDescent="0.25">
      <c r="A4" s="60" t="s">
        <v>99</v>
      </c>
      <c r="B4" s="60" t="s">
        <v>1</v>
      </c>
      <c r="C4" s="61">
        <v>999</v>
      </c>
      <c r="D4" s="61">
        <f>(C4*0.5)</f>
        <v>499.5</v>
      </c>
      <c r="E4" s="61" t="s">
        <v>101</v>
      </c>
      <c r="F4" s="61">
        <v>799</v>
      </c>
      <c r="G4" s="61">
        <f>SUM(F4*0.5)</f>
        <v>399.5</v>
      </c>
      <c r="H4" s="60"/>
      <c r="I4" s="3"/>
    </row>
    <row r="5" spans="1:9" x14ac:dyDescent="0.25">
      <c r="A5" s="60" t="s">
        <v>100</v>
      </c>
      <c r="B5" s="60" t="s">
        <v>8</v>
      </c>
      <c r="C5" s="61">
        <v>2999</v>
      </c>
      <c r="D5" s="61">
        <f>(C5*0.5)</f>
        <v>1499.5</v>
      </c>
      <c r="E5" s="61" t="s">
        <v>102</v>
      </c>
      <c r="F5" s="61">
        <v>1299</v>
      </c>
      <c r="G5" s="61">
        <f>SUM(F5*0.5)</f>
        <v>649.5</v>
      </c>
      <c r="H5" s="60"/>
      <c r="I5" s="3"/>
    </row>
    <row r="6" spans="1:9" x14ac:dyDescent="0.25">
      <c r="A6" s="60" t="s">
        <v>142</v>
      </c>
      <c r="B6" s="60" t="s">
        <v>9</v>
      </c>
      <c r="C6" s="61">
        <v>4999</v>
      </c>
      <c r="D6" s="61">
        <f>(C6*0.5)</f>
        <v>2499.5</v>
      </c>
      <c r="E6" s="61" t="s">
        <v>102</v>
      </c>
      <c r="F6" s="61">
        <v>2499</v>
      </c>
      <c r="G6" s="61">
        <f>SUM(F6*0.5)</f>
        <v>1249.5</v>
      </c>
      <c r="H6" s="91"/>
      <c r="I6" s="3"/>
    </row>
    <row r="7" spans="1:9" x14ac:dyDescent="0.25">
      <c r="A7" s="60"/>
      <c r="B7" s="60" t="s">
        <v>7</v>
      </c>
      <c r="C7" s="61">
        <v>1999</v>
      </c>
      <c r="D7" s="61">
        <f>(C7*0.5)</f>
        <v>999.5</v>
      </c>
      <c r="E7" s="61"/>
      <c r="F7" s="61"/>
      <c r="G7" s="61"/>
      <c r="H7" s="60"/>
      <c r="I7" s="3"/>
    </row>
    <row r="8" spans="1:9" x14ac:dyDescent="0.25">
      <c r="A8" s="60"/>
      <c r="B8" s="60"/>
      <c r="C8" s="61"/>
      <c r="D8" s="61"/>
      <c r="E8" s="60"/>
      <c r="F8" s="61"/>
      <c r="G8" s="61"/>
      <c r="H8" s="60"/>
      <c r="I8" s="3"/>
    </row>
    <row r="9" spans="1:9" x14ac:dyDescent="0.25">
      <c r="A9" s="60" t="s">
        <v>143</v>
      </c>
      <c r="B9" s="60" t="s">
        <v>32</v>
      </c>
      <c r="C9" s="61">
        <v>1299</v>
      </c>
      <c r="D9" s="61">
        <f>(C9*0.5)</f>
        <v>649.5</v>
      </c>
      <c r="E9" s="61" t="s">
        <v>103</v>
      </c>
      <c r="F9" s="61">
        <v>999</v>
      </c>
      <c r="G9" s="61">
        <f>SUM(F9*0.5)</f>
        <v>499.5</v>
      </c>
      <c r="H9" s="60"/>
      <c r="I9" s="3"/>
    </row>
    <row r="10" spans="1:9" x14ac:dyDescent="0.25">
      <c r="A10" s="60" t="s">
        <v>151</v>
      </c>
      <c r="B10" s="62" t="s">
        <v>10</v>
      </c>
      <c r="C10" s="61">
        <v>3499</v>
      </c>
      <c r="D10" s="61">
        <f>(C10*0.5)</f>
        <v>1749.5</v>
      </c>
      <c r="E10" s="61" t="s">
        <v>103</v>
      </c>
      <c r="F10" s="61">
        <v>1899</v>
      </c>
      <c r="G10" s="61">
        <f>SUM(F10*0.5)</f>
        <v>949.5</v>
      </c>
      <c r="H10" s="60"/>
      <c r="I10" s="3"/>
    </row>
    <row r="11" spans="1:9" x14ac:dyDescent="0.25">
      <c r="A11" s="60" t="s">
        <v>144</v>
      </c>
      <c r="B11" s="60" t="s">
        <v>11</v>
      </c>
      <c r="C11" s="61">
        <v>5999</v>
      </c>
      <c r="D11" s="61">
        <f>(C11*0.5)</f>
        <v>2999.5</v>
      </c>
      <c r="E11" s="61" t="s">
        <v>103</v>
      </c>
      <c r="F11" s="61">
        <v>2699</v>
      </c>
      <c r="G11" s="61">
        <f>SUM(F11*0.5)</f>
        <v>1349.5</v>
      </c>
      <c r="H11" s="60"/>
      <c r="I11" s="3"/>
    </row>
    <row r="12" spans="1:9" x14ac:dyDescent="0.25">
      <c r="A12" s="60"/>
      <c r="B12" s="60" t="s">
        <v>7</v>
      </c>
      <c r="C12" s="61">
        <v>2499</v>
      </c>
      <c r="D12" s="61">
        <f>(C12*0.5)</f>
        <v>1249.5</v>
      </c>
      <c r="E12" s="61"/>
      <c r="F12" s="61"/>
      <c r="G12" s="61"/>
      <c r="H12" s="60"/>
    </row>
    <row r="13" spans="1:9" x14ac:dyDescent="0.25">
      <c r="A13" s="60"/>
      <c r="B13" s="60"/>
      <c r="C13" s="61"/>
      <c r="D13" s="61"/>
      <c r="E13" s="61"/>
      <c r="F13" s="61"/>
      <c r="G13" s="61"/>
      <c r="H13" s="60"/>
    </row>
    <row r="14" spans="1:9" x14ac:dyDescent="0.25">
      <c r="A14" s="60" t="s">
        <v>140</v>
      </c>
      <c r="B14" s="62" t="s">
        <v>139</v>
      </c>
      <c r="C14" s="61">
        <v>1599</v>
      </c>
      <c r="D14" s="63">
        <v>799.5</v>
      </c>
      <c r="E14" s="63"/>
      <c r="F14" s="61"/>
      <c r="G14" s="61"/>
      <c r="H14" s="60"/>
    </row>
    <row r="15" spans="1:9" x14ac:dyDescent="0.25">
      <c r="A15" s="60" t="s">
        <v>141</v>
      </c>
      <c r="B15" s="62" t="s">
        <v>137</v>
      </c>
      <c r="C15" s="61">
        <v>3999</v>
      </c>
      <c r="D15" s="63">
        <v>1999.5</v>
      </c>
      <c r="E15" s="63"/>
      <c r="F15" s="61"/>
      <c r="G15" s="61"/>
      <c r="H15" s="60"/>
    </row>
    <row r="16" spans="1:9" x14ac:dyDescent="0.25">
      <c r="A16" s="60" t="s">
        <v>141</v>
      </c>
      <c r="B16" s="62" t="s">
        <v>138</v>
      </c>
      <c r="C16" s="61">
        <v>6399</v>
      </c>
      <c r="D16" s="63">
        <v>3199.5</v>
      </c>
      <c r="E16" s="63"/>
      <c r="F16" s="61"/>
      <c r="G16" s="61"/>
      <c r="H16" s="60"/>
    </row>
    <row r="17" spans="1:8" x14ac:dyDescent="0.25">
      <c r="A17" s="60"/>
      <c r="B17" s="60" t="s">
        <v>104</v>
      </c>
      <c r="C17" s="61"/>
      <c r="D17" s="61"/>
      <c r="E17" s="61"/>
      <c r="F17" s="61"/>
      <c r="G17" s="61"/>
      <c r="H17" s="60"/>
    </row>
    <row r="18" spans="1:8" x14ac:dyDescent="0.25">
      <c r="E18" s="3"/>
    </row>
    <row r="19" spans="1:8" x14ac:dyDescent="0.25">
      <c r="A19" s="64"/>
      <c r="B19" s="65" t="s">
        <v>105</v>
      </c>
      <c r="C19" s="66"/>
      <c r="D19" s="83" t="s">
        <v>145</v>
      </c>
      <c r="E19" s="66"/>
      <c r="F19" s="66"/>
      <c r="G19" s="66"/>
      <c r="H19" s="64"/>
    </row>
    <row r="20" spans="1:8" x14ac:dyDescent="0.25">
      <c r="A20" s="64" t="s">
        <v>109</v>
      </c>
      <c r="B20" s="67" t="s">
        <v>106</v>
      </c>
      <c r="C20" s="66">
        <v>1299</v>
      </c>
      <c r="D20" s="66">
        <f>SUM(C20*0.5)</f>
        <v>649.5</v>
      </c>
      <c r="E20" s="66" t="s">
        <v>107</v>
      </c>
      <c r="F20" s="66">
        <v>999</v>
      </c>
      <c r="G20" s="66">
        <v>499.5</v>
      </c>
      <c r="H20" s="66">
        <v>399</v>
      </c>
    </row>
    <row r="21" spans="1:8" x14ac:dyDescent="0.25">
      <c r="A21" s="64" t="s">
        <v>110</v>
      </c>
      <c r="B21" s="67" t="s">
        <v>108</v>
      </c>
      <c r="C21" s="66">
        <v>3299</v>
      </c>
      <c r="D21" s="66">
        <v>1649.5</v>
      </c>
      <c r="E21" s="66" t="s">
        <v>107</v>
      </c>
      <c r="F21" s="66">
        <v>1699</v>
      </c>
      <c r="G21" s="66">
        <v>849.5</v>
      </c>
      <c r="H21" s="66">
        <v>399</v>
      </c>
    </row>
    <row r="23" spans="1:8" x14ac:dyDescent="0.25">
      <c r="A23" s="68"/>
      <c r="B23" s="69" t="s">
        <v>13</v>
      </c>
      <c r="C23" s="70"/>
      <c r="D23" s="84" t="s">
        <v>145</v>
      </c>
      <c r="E23" s="68"/>
      <c r="F23" s="70"/>
      <c r="G23" s="70"/>
      <c r="H23" s="68"/>
    </row>
    <row r="24" spans="1:8" x14ac:dyDescent="0.25">
      <c r="A24" s="68" t="s">
        <v>112</v>
      </c>
      <c r="B24" s="68" t="s">
        <v>30</v>
      </c>
      <c r="C24" s="70">
        <v>199</v>
      </c>
      <c r="D24" s="70">
        <f>(C24*0.5)</f>
        <v>99.5</v>
      </c>
      <c r="E24" s="70"/>
      <c r="F24" s="70"/>
      <c r="G24" s="70"/>
      <c r="H24" s="68"/>
    </row>
    <row r="25" spans="1:8" x14ac:dyDescent="0.25">
      <c r="A25" s="68" t="s">
        <v>113</v>
      </c>
      <c r="B25" s="68" t="s">
        <v>31</v>
      </c>
      <c r="C25" s="70">
        <v>499</v>
      </c>
      <c r="D25" s="70">
        <f>(C25*0.5)</f>
        <v>249.5</v>
      </c>
      <c r="E25" s="70"/>
      <c r="F25" s="70"/>
      <c r="G25" s="70"/>
      <c r="H25" s="68"/>
    </row>
    <row r="26" spans="1:8" x14ac:dyDescent="0.25">
      <c r="A26" s="68" t="s">
        <v>130</v>
      </c>
      <c r="B26" s="71" t="s">
        <v>131</v>
      </c>
      <c r="C26" s="70">
        <v>199</v>
      </c>
      <c r="D26" s="70">
        <v>99.5</v>
      </c>
      <c r="E26" s="70"/>
      <c r="F26" s="70"/>
      <c r="G26" s="70"/>
      <c r="H26" s="68"/>
    </row>
    <row r="27" spans="1:8" x14ac:dyDescent="0.25">
      <c r="A27" s="68" t="s">
        <v>130</v>
      </c>
      <c r="B27" s="71" t="s">
        <v>3</v>
      </c>
      <c r="C27" s="70">
        <v>499</v>
      </c>
      <c r="D27" s="70">
        <v>249.5</v>
      </c>
      <c r="E27" s="70"/>
      <c r="F27" s="70"/>
      <c r="G27" s="70"/>
      <c r="H27" s="68"/>
    </row>
    <row r="28" spans="1:8" x14ac:dyDescent="0.25">
      <c r="A28" s="68" t="s">
        <v>132</v>
      </c>
      <c r="B28" s="68" t="s">
        <v>4</v>
      </c>
      <c r="C28" s="70">
        <v>99</v>
      </c>
      <c r="D28" s="70">
        <f>C28*0.5</f>
        <v>49.5</v>
      </c>
      <c r="E28" s="70"/>
      <c r="F28" s="70"/>
      <c r="G28" s="70"/>
      <c r="H28" s="68"/>
    </row>
    <row r="29" spans="1:8" x14ac:dyDescent="0.25">
      <c r="A29" s="68" t="s">
        <v>128</v>
      </c>
      <c r="B29" s="68" t="s">
        <v>129</v>
      </c>
      <c r="C29" s="72">
        <v>499</v>
      </c>
      <c r="D29" s="72">
        <v>249.5</v>
      </c>
      <c r="E29" s="70"/>
      <c r="F29" s="70"/>
      <c r="G29" s="70"/>
      <c r="H29" s="68"/>
    </row>
    <row r="31" spans="1:8" x14ac:dyDescent="0.25">
      <c r="A31" s="73"/>
      <c r="B31" s="74" t="s">
        <v>2</v>
      </c>
      <c r="C31" s="75"/>
      <c r="D31" s="92" t="s">
        <v>146</v>
      </c>
      <c r="E31" s="73"/>
      <c r="F31" s="75"/>
      <c r="G31" s="75"/>
      <c r="H31" s="93"/>
    </row>
    <row r="32" spans="1:8" x14ac:dyDescent="0.25">
      <c r="A32" s="73" t="s">
        <v>118</v>
      </c>
      <c r="B32" s="76" t="s">
        <v>117</v>
      </c>
      <c r="C32" s="75">
        <v>99</v>
      </c>
      <c r="D32" s="75">
        <v>0</v>
      </c>
      <c r="E32" s="73"/>
      <c r="F32" s="75"/>
      <c r="G32" s="75"/>
      <c r="H32" s="93"/>
    </row>
    <row r="33" spans="1:8" x14ac:dyDescent="0.25">
      <c r="A33" s="73" t="s">
        <v>119</v>
      </c>
      <c r="B33" s="76" t="s">
        <v>120</v>
      </c>
      <c r="C33" s="75">
        <v>49</v>
      </c>
      <c r="D33" s="75">
        <v>0</v>
      </c>
      <c r="E33" s="73"/>
      <c r="F33" s="75"/>
      <c r="G33" s="75"/>
      <c r="H33" s="93"/>
    </row>
    <row r="34" spans="1:8" x14ac:dyDescent="0.25">
      <c r="A34" s="73" t="s">
        <v>119</v>
      </c>
      <c r="B34" s="76" t="s">
        <v>121</v>
      </c>
      <c r="C34" s="75">
        <v>99</v>
      </c>
      <c r="D34" s="75">
        <v>0</v>
      </c>
      <c r="E34" s="73"/>
      <c r="F34" s="75"/>
      <c r="G34" s="75"/>
      <c r="H34" s="93"/>
    </row>
    <row r="35" spans="1:8" x14ac:dyDescent="0.25">
      <c r="A35" s="73" t="s">
        <v>125</v>
      </c>
      <c r="B35" s="76" t="s">
        <v>123</v>
      </c>
      <c r="C35" s="77">
        <v>99</v>
      </c>
      <c r="D35" s="77">
        <v>84.15</v>
      </c>
      <c r="E35" s="77"/>
      <c r="F35" s="75"/>
      <c r="G35" s="75"/>
      <c r="H35" s="93"/>
    </row>
    <row r="36" spans="1:8" x14ac:dyDescent="0.25">
      <c r="A36" s="73" t="s">
        <v>126</v>
      </c>
      <c r="B36" s="76" t="s">
        <v>124</v>
      </c>
      <c r="C36" s="77">
        <v>1800</v>
      </c>
      <c r="D36" s="77">
        <v>1530</v>
      </c>
      <c r="E36" s="77"/>
      <c r="F36" s="75"/>
      <c r="G36" s="75"/>
      <c r="H36" s="93"/>
    </row>
    <row r="37" spans="1:8" x14ac:dyDescent="0.25">
      <c r="A37" s="73" t="s">
        <v>116</v>
      </c>
      <c r="B37" s="76" t="s">
        <v>127</v>
      </c>
      <c r="C37" s="77">
        <v>99</v>
      </c>
      <c r="D37" s="77">
        <v>0</v>
      </c>
      <c r="E37" s="77"/>
      <c r="F37" s="75"/>
      <c r="G37" s="75"/>
      <c r="H37" s="93"/>
    </row>
    <row r="38" spans="1:8" x14ac:dyDescent="0.25">
      <c r="A38" s="73" t="s">
        <v>114</v>
      </c>
      <c r="B38" s="73" t="s">
        <v>115</v>
      </c>
      <c r="C38" s="75">
        <v>99</v>
      </c>
      <c r="D38" s="75">
        <v>0</v>
      </c>
      <c r="E38" s="73"/>
      <c r="F38" s="75"/>
      <c r="G38" s="75"/>
      <c r="H38" s="93"/>
    </row>
    <row r="40" spans="1:8" x14ac:dyDescent="0.25">
      <c r="A40" s="78"/>
      <c r="B40" s="94" t="s">
        <v>94</v>
      </c>
      <c r="C40" s="80"/>
      <c r="D40" s="80"/>
      <c r="E40" s="80"/>
      <c r="F40" s="80"/>
      <c r="G40" s="80"/>
      <c r="H40" s="78"/>
    </row>
    <row r="41" spans="1:8" x14ac:dyDescent="0.25">
      <c r="A41" s="78" t="s">
        <v>136</v>
      </c>
      <c r="B41" s="78" t="s">
        <v>134</v>
      </c>
      <c r="C41" s="80">
        <v>0</v>
      </c>
      <c r="D41" s="80">
        <v>0</v>
      </c>
      <c r="E41" s="80"/>
      <c r="F41" s="80"/>
      <c r="G41" s="80"/>
      <c r="H41" s="78"/>
    </row>
    <row r="42" spans="1:8" x14ac:dyDescent="0.25">
      <c r="A42" s="78" t="s">
        <v>133</v>
      </c>
      <c r="B42" s="78" t="s">
        <v>135</v>
      </c>
      <c r="C42" s="82" t="s">
        <v>5</v>
      </c>
      <c r="D42" s="82">
        <v>0</v>
      </c>
      <c r="E42" s="82"/>
      <c r="F42" s="80"/>
      <c r="G42" s="80"/>
      <c r="H42" s="78"/>
    </row>
    <row r="43" spans="1:8" x14ac:dyDescent="0.25">
      <c r="A43" s="78" t="s">
        <v>95</v>
      </c>
      <c r="B43" s="78" t="s">
        <v>96</v>
      </c>
      <c r="C43" s="80">
        <v>499</v>
      </c>
      <c r="D43" s="80">
        <v>0</v>
      </c>
      <c r="E43" s="78"/>
      <c r="F43" s="80"/>
      <c r="G43" s="80"/>
      <c r="H43" s="78"/>
    </row>
    <row r="45" spans="1:8" x14ac:dyDescent="0.25">
      <c r="A45" s="95"/>
      <c r="B45" s="96" t="s">
        <v>157</v>
      </c>
      <c r="C45" s="98"/>
      <c r="D45" s="98"/>
      <c r="E45" s="95"/>
      <c r="F45" s="97"/>
      <c r="G45" s="97"/>
      <c r="H45" s="95"/>
    </row>
    <row r="46" spans="1:8" x14ac:dyDescent="0.25">
      <c r="A46" s="95" t="s">
        <v>158</v>
      </c>
      <c r="B46" s="95" t="s">
        <v>159</v>
      </c>
      <c r="C46" s="97">
        <v>40</v>
      </c>
      <c r="D46" s="97">
        <v>36.25</v>
      </c>
      <c r="E46" s="95"/>
      <c r="F46" s="97"/>
      <c r="G46" s="97"/>
      <c r="H46" s="95"/>
    </row>
    <row r="47" spans="1:8" x14ac:dyDescent="0.25">
      <c r="E47" s="3"/>
    </row>
    <row r="49" spans="2:5" x14ac:dyDescent="0.25">
      <c r="B49" s="4"/>
      <c r="C49" s="5"/>
      <c r="D49" s="5"/>
      <c r="E49" s="5"/>
    </row>
    <row r="50" spans="2:5" x14ac:dyDescent="0.25">
      <c r="B50" s="4"/>
      <c r="C50" s="5"/>
      <c r="D50" s="5"/>
      <c r="E50" s="6"/>
    </row>
    <row r="51" spans="2:5" x14ac:dyDescent="0.25">
      <c r="E51" s="3"/>
    </row>
    <row r="54" spans="2:5" x14ac:dyDescent="0.25">
      <c r="C54" s="59"/>
    </row>
  </sheetData>
  <mergeCells count="1">
    <mergeCell ref="A1:G1"/>
  </mergeCells>
  <pageMargins left="1" right="1" top="1" bottom="1" header="0.5" footer="0.5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Pay</vt:lpstr>
      <vt:lpstr>One Time Pay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nelsonP</dc:creator>
  <cp:lastModifiedBy>Christina Olivares</cp:lastModifiedBy>
  <cp:lastPrinted>2021-04-16T22:56:11Z</cp:lastPrinted>
  <dcterms:created xsi:type="dcterms:W3CDTF">2015-08-03T21:36:21Z</dcterms:created>
  <dcterms:modified xsi:type="dcterms:W3CDTF">2021-10-27T17:13:23Z</dcterms:modified>
</cp:coreProperties>
</file>