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Shayna\Desktop\"/>
    </mc:Choice>
  </mc:AlternateContent>
  <xr:revisionPtr revIDLastSave="0" documentId="8_{6234A33E-7F45-449C-BE40-340936DB389F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Monthly Options" sheetId="3" r:id="rId1"/>
    <sheet name="Outright Buy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4" l="1"/>
  <c r="G9" i="4"/>
  <c r="G8" i="4"/>
  <c r="G7" i="4"/>
  <c r="G6" i="4"/>
  <c r="G5" i="4"/>
  <c r="G4" i="4"/>
  <c r="G3" i="4"/>
  <c r="C24" i="3" l="1"/>
  <c r="C55" i="4"/>
  <c r="C50" i="4"/>
  <c r="C47" i="4"/>
  <c r="C46" i="4"/>
  <c r="C33" i="4"/>
  <c r="C31" i="4"/>
  <c r="C22" i="4"/>
  <c r="C21" i="4"/>
  <c r="C20" i="4"/>
  <c r="C19" i="4"/>
  <c r="C18" i="4"/>
  <c r="C11" i="4"/>
  <c r="E10" i="4"/>
  <c r="C10" i="4"/>
  <c r="E9" i="4"/>
  <c r="C9" i="4"/>
  <c r="E8" i="4"/>
  <c r="C8" i="4"/>
  <c r="C6" i="4"/>
  <c r="E5" i="4"/>
  <c r="C5" i="4"/>
  <c r="E4" i="4"/>
  <c r="C4" i="4"/>
  <c r="E3" i="4"/>
  <c r="C3" i="4"/>
</calcChain>
</file>

<file path=xl/sharedStrings.xml><?xml version="1.0" encoding="utf-8"?>
<sst xmlns="http://schemas.openxmlformats.org/spreadsheetml/2006/main" count="158" uniqueCount="126">
  <si>
    <t>Product Name</t>
  </si>
  <si>
    <t>TotalMD Standard Single User</t>
  </si>
  <si>
    <t>TotalMD Adavanced Single User</t>
  </si>
  <si>
    <t>PM Single User Bundle*</t>
  </si>
  <si>
    <t>TMD EHR Pricing</t>
  </si>
  <si>
    <t>PM or PM/EHR per user pricing</t>
  </si>
  <si>
    <t>E-Prescibing Setup/Annual Renewal (add $100 for EPCS)</t>
  </si>
  <si>
    <t>Training and Support</t>
  </si>
  <si>
    <t>12 Months Technical Support - multi user</t>
  </si>
  <si>
    <t>12 Months Technical Support - single user</t>
  </si>
  <si>
    <t>Monthly technical support - multi user (3 month minimum)</t>
  </si>
  <si>
    <t>Monthly technical support - single user (3 month minimum)</t>
  </si>
  <si>
    <t>Online Training</t>
  </si>
  <si>
    <t>$99.00/hour</t>
  </si>
  <si>
    <t>One site training (2 day mininum)</t>
  </si>
  <si>
    <t>$1500/day</t>
  </si>
  <si>
    <t>$1350/day</t>
  </si>
  <si>
    <t>Custom Templates</t>
  </si>
  <si>
    <t>$99/hour</t>
  </si>
  <si>
    <t>Apointment Book Pro Single User</t>
  </si>
  <si>
    <t>Apointment Book Pro for Networks</t>
  </si>
  <si>
    <t>Document Center - single user</t>
  </si>
  <si>
    <t>Document Center - multi user</t>
  </si>
  <si>
    <t>TotalMD Time Clock</t>
  </si>
  <si>
    <t>Credit Card Charge Module</t>
  </si>
  <si>
    <t>Data Conversion for TotalMD</t>
  </si>
  <si>
    <t>Pricing varies</t>
  </si>
  <si>
    <t>Pricing Varies</t>
  </si>
  <si>
    <t>Coding Advisor (1st license)</t>
  </si>
  <si>
    <t>199.00/yr</t>
  </si>
  <si>
    <t>Coding Advisor (additional license)</t>
  </si>
  <si>
    <t>49.00/yr</t>
  </si>
  <si>
    <t>Import Utility Program for TotalMD</t>
  </si>
  <si>
    <t>$74.25/hour</t>
  </si>
  <si>
    <t>ASP Dealer Hosted</t>
  </si>
  <si>
    <t>$499/yr</t>
  </si>
  <si>
    <t>$249.50/yr</t>
  </si>
  <si>
    <t>PM per provider pricing</t>
  </si>
  <si>
    <t>PM/EHR per provider pricing</t>
  </si>
  <si>
    <t>5 User Add-On Pack</t>
  </si>
  <si>
    <t>PM 5 User Bundle*</t>
  </si>
  <si>
    <t>PM 10 User Bundle*</t>
  </si>
  <si>
    <t xml:space="preserve">EHR upgrade for existing PM users - SU </t>
  </si>
  <si>
    <t>EHR upgrade for existing PM users - for Networks</t>
  </si>
  <si>
    <t>TotalMD Standard for Networks 5 users</t>
  </si>
  <si>
    <t>TotalMD Standard for Networks 10 users</t>
  </si>
  <si>
    <t>TotalMD Advanced for Networks 5 users</t>
  </si>
  <si>
    <t>TotalMD Advanced for Networks 10 users</t>
  </si>
  <si>
    <t xml:space="preserve">TMD PM Bundle* and EHR 5 users </t>
  </si>
  <si>
    <t xml:space="preserve">TMD PM Bundle* and EHR 10 users </t>
  </si>
  <si>
    <t>Price</t>
  </si>
  <si>
    <t xml:space="preserve">Add-ons </t>
  </si>
  <si>
    <t>Monthly Packages</t>
  </si>
  <si>
    <t>$29/provider</t>
  </si>
  <si>
    <t>$99/user (1 provider)</t>
  </si>
  <si>
    <t xml:space="preserve">Complete </t>
  </si>
  <si>
    <t>$279/provider</t>
  </si>
  <si>
    <t>$399/provider</t>
  </si>
  <si>
    <t>Bundle (1,000 claim, 1,000 ERA, 1500 eligibility)</t>
  </si>
  <si>
    <t xml:space="preserve">Complete Package Setup Fee (5 tempates, 8 Hours Training) </t>
  </si>
  <si>
    <t>$899/provider</t>
  </si>
  <si>
    <t>$199/user</t>
  </si>
  <si>
    <t>$499/provider</t>
  </si>
  <si>
    <t>Professional Claims (A La Carte)</t>
  </si>
  <si>
    <t>Institutional UB Claims(A La Carte)</t>
  </si>
  <si>
    <t>$0.49/claim</t>
  </si>
  <si>
    <t>$199/ provider</t>
  </si>
  <si>
    <t>$0.39/claim</t>
  </si>
  <si>
    <t>ERA Remits (A La Carte)</t>
  </si>
  <si>
    <t>$0.29/claim</t>
  </si>
  <si>
    <t>Standard Eligibility (A La Carte) limit 1500 per doc</t>
  </si>
  <si>
    <t>$0.69/claim</t>
  </si>
  <si>
    <t>Print Claims (Professional &amp; Institutional) Includes postage and postage rate with adjustments as required</t>
  </si>
  <si>
    <t>Monthly Add-Ons A La Carte</t>
  </si>
  <si>
    <t>Message Center (secure messaging and faxing up to 1,000 pages)</t>
  </si>
  <si>
    <t>TotalMD Communicator</t>
  </si>
  <si>
    <t>Document Center</t>
  </si>
  <si>
    <t xml:space="preserve">$25/user </t>
  </si>
  <si>
    <t>$99/provider</t>
  </si>
  <si>
    <t>$69/provider</t>
  </si>
  <si>
    <t xml:space="preserve">$39/database </t>
  </si>
  <si>
    <t>E-Prescribing (12 month agreement)</t>
  </si>
  <si>
    <t>Coding Advisor Monthly 1st User (12 month agreement)</t>
  </si>
  <si>
    <t>Coding Advisor Monthly Add-on (12 month agreement)</t>
  </si>
  <si>
    <t>TotalMD Product List</t>
  </si>
  <si>
    <t>Setup Fee (for Bundle OR A La Carte)</t>
  </si>
  <si>
    <t>$99/NPI</t>
  </si>
  <si>
    <t>EDI Solutions</t>
  </si>
  <si>
    <t>E-Prescribing Annual Fee</t>
  </si>
  <si>
    <t xml:space="preserve">Starter </t>
  </si>
  <si>
    <t>Starter Package Addt'l Providers</t>
  </si>
  <si>
    <t>Starter Package Setup Fee (2 Hours Training)</t>
  </si>
  <si>
    <t>Pro</t>
  </si>
  <si>
    <t>Pro Setup Fee (5 templates, 12 Hours Training)</t>
  </si>
  <si>
    <t>Upgrade</t>
  </si>
  <si>
    <t>Setup Fee</t>
  </si>
  <si>
    <t>N/A</t>
  </si>
  <si>
    <t>see row 7</t>
  </si>
  <si>
    <t>see row 9</t>
  </si>
  <si>
    <t>see row 11</t>
  </si>
  <si>
    <t>see row 16</t>
  </si>
  <si>
    <t>Dealer Price</t>
  </si>
  <si>
    <t>30% of net revenue/month</t>
  </si>
  <si>
    <t>$49.50/mo/ea</t>
  </si>
  <si>
    <t>$149.50/mo/ea</t>
  </si>
  <si>
    <t>25% of net revenue/month</t>
  </si>
  <si>
    <t>(under new dealer contract)</t>
  </si>
  <si>
    <t>$29.70/month</t>
  </si>
  <si>
    <t>$8.70/provider/month</t>
  </si>
  <si>
    <t>$149.25/yr</t>
  </si>
  <si>
    <t>$36.75/yr</t>
  </si>
  <si>
    <t>Dealer Commissions</t>
  </si>
  <si>
    <t>Message Center Setup/ Annual Renewal</t>
  </si>
  <si>
    <t>Message Center Yearly fee option</t>
  </si>
  <si>
    <t>ANSI module and support</t>
  </si>
  <si>
    <t xml:space="preserve">TMD PM Bundle* and EHR Single User - 1 provider </t>
  </si>
  <si>
    <t>Portal and E-prescribing</t>
  </si>
  <si>
    <t>ANSI Module and support</t>
  </si>
  <si>
    <t>Dealer Upgrade Price</t>
  </si>
  <si>
    <t>* Bundle includes Appointment Book Pro, Document Center, Credit Card Module, Time Clock, 5 Hours of Online Training and 13 Months of technical support</t>
  </si>
  <si>
    <t>20% off</t>
  </si>
  <si>
    <t>Texting - 500 SMS/Location</t>
  </si>
  <si>
    <t>Texting - 1,000 SMS/Locastion</t>
  </si>
  <si>
    <t>Texting - 5,000 SMS/Location</t>
  </si>
  <si>
    <t>Texting Overages</t>
  </si>
  <si>
    <t xml:space="preserve">$0.05/text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</si>
</sst>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2" fillId="2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2" fillId="5" borderId="2" xfId="0" applyFont="1" applyFill="1" applyBorder="1" applyAlignment="1"/>
    <xf numFmtId="0" fontId="2" fillId="5" borderId="2" xfId="0" applyFont="1" applyFill="1" applyBorder="1" applyAlignment="1">
      <alignment horizontal="left"/>
    </xf>
    <xf numFmtId="164" fontId="0" fillId="6" borderId="2" xfId="2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6" fontId="2" fillId="2" borderId="2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6" fontId="2" fillId="3" borderId="2" xfId="0" applyNumberFormat="1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6" fontId="2" fillId="5" borderId="2" xfId="0" applyNumberFormat="1" applyFont="1" applyFill="1" applyBorder="1" applyAlignment="1">
      <alignment horizontal="right"/>
    </xf>
    <xf numFmtId="0" fontId="2" fillId="5" borderId="2" xfId="0" applyFont="1" applyFill="1" applyBorder="1" applyAlignment="1">
      <alignment horizontal="right"/>
    </xf>
    <xf numFmtId="8" fontId="2" fillId="5" borderId="2" xfId="0" applyNumberFormat="1" applyFont="1" applyFill="1" applyBorder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center"/>
    </xf>
    <xf numFmtId="164" fontId="0" fillId="0" borderId="0" xfId="0" applyNumberFormat="1" applyFont="1" applyFill="1"/>
    <xf numFmtId="164" fontId="0" fillId="0" borderId="0" xfId="0" applyNumberFormat="1" applyFont="1"/>
    <xf numFmtId="0" fontId="5" fillId="0" borderId="0" xfId="0" applyFont="1" applyAlignment="1">
      <alignment horizontal="center"/>
    </xf>
    <xf numFmtId="164" fontId="0" fillId="0" borderId="0" xfId="0" applyNumberFormat="1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2" xfId="0" applyFont="1" applyBorder="1" applyAlignment="1">
      <alignment horizontal="right"/>
    </xf>
    <xf numFmtId="164" fontId="0" fillId="6" borderId="2" xfId="0" applyNumberFormat="1" applyFont="1" applyFill="1" applyBorder="1" applyAlignment="1">
      <alignment horizontal="right"/>
    </xf>
    <xf numFmtId="8" fontId="0" fillId="6" borderId="2" xfId="0" applyNumberFormat="1" applyFont="1" applyFill="1" applyBorder="1" applyAlignment="1">
      <alignment horizontal="right"/>
    </xf>
    <xf numFmtId="0" fontId="0" fillId="6" borderId="2" xfId="0" applyFont="1" applyFill="1" applyBorder="1"/>
    <xf numFmtId="0" fontId="0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8" fontId="2" fillId="2" borderId="2" xfId="0" applyNumberFormat="1" applyFont="1" applyFill="1" applyBorder="1" applyAlignment="1">
      <alignment horizontal="right"/>
    </xf>
    <xf numFmtId="0" fontId="5" fillId="4" borderId="2" xfId="0" applyFont="1" applyFill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5" fillId="5" borderId="2" xfId="0" applyFont="1" applyFill="1" applyBorder="1" applyAlignment="1">
      <alignment horizontal="right"/>
    </xf>
    <xf numFmtId="0" fontId="2" fillId="6" borderId="2" xfId="0" applyFont="1" applyFill="1" applyBorder="1" applyAlignment="1">
      <alignment horizontal="left"/>
    </xf>
    <xf numFmtId="164" fontId="2" fillId="6" borderId="2" xfId="2" applyNumberFormat="1" applyFont="1" applyFill="1" applyBorder="1" applyAlignment="1">
      <alignment horizontal="right"/>
    </xf>
    <xf numFmtId="0" fontId="0" fillId="0" borderId="0" xfId="0" applyFont="1" applyFill="1"/>
    <xf numFmtId="0" fontId="0" fillId="0" borderId="0" xfId="0" applyFont="1" applyAlignment="1"/>
    <xf numFmtId="0" fontId="5" fillId="0" borderId="0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left"/>
    </xf>
    <xf numFmtId="0" fontId="0" fillId="7" borderId="2" xfId="0" applyFont="1" applyFill="1" applyBorder="1"/>
    <xf numFmtId="164" fontId="2" fillId="7" borderId="2" xfId="2" applyNumberFormat="1" applyFont="1" applyFill="1" applyBorder="1" applyAlignment="1">
      <alignment horizontal="right"/>
    </xf>
    <xf numFmtId="164" fontId="0" fillId="7" borderId="2" xfId="2" applyNumberFormat="1" applyFont="1" applyFill="1" applyBorder="1"/>
    <xf numFmtId="0" fontId="0" fillId="7" borderId="2" xfId="0" applyFont="1" applyFill="1" applyBorder="1" applyAlignment="1">
      <alignment horizontal="right"/>
    </xf>
  </cellXfs>
  <cellStyles count="3">
    <cellStyle name="Currency" xfId="2" builtinId="4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5B1FA-CB50-46A2-A0CE-5162B1E00FA6}">
  <dimension ref="A1:F32"/>
  <sheetViews>
    <sheetView tabSelected="1" workbookViewId="0">
      <selection activeCell="H30" sqref="H30"/>
    </sheetView>
  </sheetViews>
  <sheetFormatPr defaultColWidth="9.140625" defaultRowHeight="15" x14ac:dyDescent="0.25"/>
  <cols>
    <col min="1" max="1" width="55.140625" style="16" customWidth="1"/>
    <col min="2" max="2" width="24.42578125" style="16" customWidth="1"/>
    <col min="3" max="3" width="30.42578125" style="16" bestFit="1" customWidth="1"/>
    <col min="4" max="4" width="13.85546875" style="16" customWidth="1"/>
    <col min="5" max="16384" width="9.140625" style="16"/>
  </cols>
  <sheetData>
    <row r="1" spans="1:6" x14ac:dyDescent="0.25">
      <c r="A1" s="22" t="s">
        <v>84</v>
      </c>
      <c r="B1" s="22"/>
      <c r="C1" s="22"/>
      <c r="D1" s="23"/>
    </row>
    <row r="2" spans="1:6" x14ac:dyDescent="0.25">
      <c r="A2" s="24" t="s">
        <v>0</v>
      </c>
      <c r="B2" s="24" t="s">
        <v>50</v>
      </c>
      <c r="C2" s="24" t="s">
        <v>111</v>
      </c>
      <c r="D2" s="24" t="s">
        <v>95</v>
      </c>
      <c r="E2" s="17"/>
    </row>
    <row r="3" spans="1:6" x14ac:dyDescent="0.25">
      <c r="A3" s="36"/>
      <c r="B3" s="36"/>
      <c r="C3" s="37" t="s">
        <v>106</v>
      </c>
      <c r="D3" s="38"/>
      <c r="E3" s="30"/>
      <c r="F3" s="30"/>
    </row>
    <row r="4" spans="1:6" x14ac:dyDescent="0.25">
      <c r="A4" s="36" t="s">
        <v>52</v>
      </c>
      <c r="B4" s="36"/>
      <c r="C4" s="38"/>
      <c r="D4" s="38"/>
      <c r="E4" s="30"/>
      <c r="F4" s="30"/>
    </row>
    <row r="5" spans="1:6" x14ac:dyDescent="0.25">
      <c r="A5" s="2" t="s">
        <v>89</v>
      </c>
      <c r="B5" s="8" t="s">
        <v>54</v>
      </c>
      <c r="C5" s="9" t="s">
        <v>107</v>
      </c>
      <c r="D5" s="8" t="s">
        <v>97</v>
      </c>
      <c r="E5" s="30"/>
      <c r="F5" s="30"/>
    </row>
    <row r="6" spans="1:6" x14ac:dyDescent="0.25">
      <c r="A6" s="2" t="s">
        <v>90</v>
      </c>
      <c r="B6" s="8" t="s">
        <v>53</v>
      </c>
      <c r="C6" s="40" t="s">
        <v>108</v>
      </c>
      <c r="D6" s="39"/>
      <c r="E6" s="30"/>
      <c r="F6" s="30"/>
    </row>
    <row r="7" spans="1:6" x14ac:dyDescent="0.25">
      <c r="A7" s="2" t="s">
        <v>91</v>
      </c>
      <c r="B7" s="9" t="s">
        <v>61</v>
      </c>
      <c r="C7" s="8" t="s">
        <v>96</v>
      </c>
      <c r="D7" s="39"/>
      <c r="E7" s="30"/>
      <c r="F7" s="30"/>
    </row>
    <row r="8" spans="1:6" x14ac:dyDescent="0.25">
      <c r="A8" s="3" t="s">
        <v>55</v>
      </c>
      <c r="B8" s="10" t="s">
        <v>56</v>
      </c>
      <c r="C8" s="10" t="s">
        <v>102</v>
      </c>
      <c r="D8" s="10" t="s">
        <v>98</v>
      </c>
      <c r="E8" s="30"/>
      <c r="F8" s="30"/>
    </row>
    <row r="9" spans="1:6" x14ac:dyDescent="0.25">
      <c r="A9" s="3" t="s">
        <v>59</v>
      </c>
      <c r="B9" s="11" t="s">
        <v>62</v>
      </c>
      <c r="C9" s="10" t="s">
        <v>96</v>
      </c>
      <c r="D9" s="10"/>
      <c r="E9" s="30"/>
      <c r="F9" s="30"/>
    </row>
    <row r="10" spans="1:6" x14ac:dyDescent="0.25">
      <c r="A10" s="4" t="s">
        <v>92</v>
      </c>
      <c r="B10" s="12" t="s">
        <v>57</v>
      </c>
      <c r="C10" s="12" t="s">
        <v>102</v>
      </c>
      <c r="D10" s="12" t="s">
        <v>99</v>
      </c>
      <c r="E10" s="30"/>
      <c r="F10" s="30"/>
    </row>
    <row r="11" spans="1:6" x14ac:dyDescent="0.25">
      <c r="A11" s="4" t="s">
        <v>93</v>
      </c>
      <c r="B11" s="12" t="s">
        <v>60</v>
      </c>
      <c r="C11" s="12" t="s">
        <v>96</v>
      </c>
      <c r="D11" s="41"/>
      <c r="E11" s="30"/>
      <c r="F11" s="30"/>
    </row>
    <row r="12" spans="1:6" x14ac:dyDescent="0.25">
      <c r="A12" s="42" t="s">
        <v>87</v>
      </c>
      <c r="B12" s="43"/>
      <c r="C12" s="44"/>
      <c r="D12" s="43"/>
      <c r="E12" s="30"/>
      <c r="F12" s="30"/>
    </row>
    <row r="13" spans="1:6" x14ac:dyDescent="0.25">
      <c r="A13" s="5" t="s">
        <v>85</v>
      </c>
      <c r="B13" s="13" t="s">
        <v>66</v>
      </c>
      <c r="C13" s="14" t="s">
        <v>96</v>
      </c>
      <c r="D13" s="45"/>
      <c r="E13" s="30"/>
      <c r="F13" s="30"/>
    </row>
    <row r="14" spans="1:6" x14ac:dyDescent="0.25">
      <c r="A14" s="5" t="s">
        <v>58</v>
      </c>
      <c r="B14" s="14" t="s">
        <v>86</v>
      </c>
      <c r="C14" s="14" t="s">
        <v>105</v>
      </c>
      <c r="D14" s="14" t="s">
        <v>100</v>
      </c>
      <c r="E14" s="30"/>
      <c r="F14" s="30"/>
    </row>
    <row r="15" spans="1:6" x14ac:dyDescent="0.25">
      <c r="A15" s="5" t="s">
        <v>63</v>
      </c>
      <c r="B15" s="15" t="s">
        <v>67</v>
      </c>
      <c r="C15" s="14" t="s">
        <v>105</v>
      </c>
      <c r="D15" s="14" t="s">
        <v>100</v>
      </c>
      <c r="E15" s="30"/>
      <c r="F15" s="30"/>
    </row>
    <row r="16" spans="1:6" x14ac:dyDescent="0.25">
      <c r="A16" s="5" t="s">
        <v>64</v>
      </c>
      <c r="B16" s="14" t="s">
        <v>65</v>
      </c>
      <c r="C16" s="14" t="s">
        <v>105</v>
      </c>
      <c r="D16" s="14" t="s">
        <v>100</v>
      </c>
      <c r="E16" s="30"/>
      <c r="F16" s="30"/>
    </row>
    <row r="17" spans="1:6" x14ac:dyDescent="0.25">
      <c r="A17" s="6" t="s">
        <v>68</v>
      </c>
      <c r="B17" s="14" t="s">
        <v>69</v>
      </c>
      <c r="C17" s="14" t="s">
        <v>105</v>
      </c>
      <c r="D17" s="14" t="s">
        <v>100</v>
      </c>
      <c r="E17" s="30"/>
      <c r="F17" s="30"/>
    </row>
    <row r="18" spans="1:6" x14ac:dyDescent="0.25">
      <c r="A18" s="6" t="s">
        <v>70</v>
      </c>
      <c r="B18" s="14" t="s">
        <v>67</v>
      </c>
      <c r="C18" s="14" t="s">
        <v>105</v>
      </c>
      <c r="D18" s="14" t="s">
        <v>100</v>
      </c>
      <c r="E18" s="30"/>
      <c r="F18" s="30"/>
    </row>
    <row r="19" spans="1:6" x14ac:dyDescent="0.25">
      <c r="A19" s="6" t="s">
        <v>72</v>
      </c>
      <c r="B19" s="14" t="s">
        <v>71</v>
      </c>
      <c r="C19" s="14" t="s">
        <v>105</v>
      </c>
      <c r="D19" s="14" t="s">
        <v>100</v>
      </c>
      <c r="E19" s="30"/>
      <c r="F19" s="30"/>
    </row>
    <row r="20" spans="1:6" x14ac:dyDescent="0.25">
      <c r="A20" s="6"/>
      <c r="B20" s="14"/>
      <c r="C20" s="45"/>
      <c r="D20" s="45"/>
      <c r="E20" s="30"/>
      <c r="F20" s="30"/>
    </row>
    <row r="21" spans="1:6" x14ac:dyDescent="0.25">
      <c r="A21" s="42" t="s">
        <v>73</v>
      </c>
      <c r="B21" s="31"/>
      <c r="C21" s="31"/>
      <c r="D21" s="31"/>
      <c r="E21" s="30"/>
      <c r="F21" s="30"/>
    </row>
    <row r="22" spans="1:6" x14ac:dyDescent="0.25">
      <c r="A22" s="46" t="s">
        <v>74</v>
      </c>
      <c r="B22" s="32" t="s">
        <v>78</v>
      </c>
      <c r="C22" s="32" t="s">
        <v>105</v>
      </c>
      <c r="D22" s="33">
        <v>199</v>
      </c>
      <c r="E22" s="30"/>
      <c r="F22" s="30"/>
    </row>
    <row r="23" spans="1:6" x14ac:dyDescent="0.25">
      <c r="A23" s="46" t="s">
        <v>81</v>
      </c>
      <c r="B23" s="32" t="s">
        <v>79</v>
      </c>
      <c r="C23" s="7" t="s">
        <v>105</v>
      </c>
      <c r="D23" s="33">
        <v>299</v>
      </c>
      <c r="E23" s="30"/>
      <c r="F23" s="30"/>
    </row>
    <row r="24" spans="1:6" x14ac:dyDescent="0.25">
      <c r="A24" s="34" t="s">
        <v>117</v>
      </c>
      <c r="B24" s="32" t="s">
        <v>80</v>
      </c>
      <c r="C24" s="7">
        <f>SUM(39*0.3)</f>
        <v>11.7</v>
      </c>
      <c r="D24" s="33" t="s">
        <v>96</v>
      </c>
      <c r="E24" s="30"/>
      <c r="F24" s="30"/>
    </row>
    <row r="25" spans="1:6" s="35" customFormat="1" x14ac:dyDescent="0.25">
      <c r="A25" s="46" t="s">
        <v>82</v>
      </c>
      <c r="B25" s="47">
        <v>17</v>
      </c>
      <c r="C25" s="47" t="s">
        <v>105</v>
      </c>
      <c r="D25" s="33">
        <v>25</v>
      </c>
      <c r="E25" s="30"/>
      <c r="F25" s="30"/>
    </row>
    <row r="26" spans="1:6" s="35" customFormat="1" x14ac:dyDescent="0.25">
      <c r="A26" s="46" t="s">
        <v>83</v>
      </c>
      <c r="B26" s="47">
        <v>10</v>
      </c>
      <c r="C26" s="47" t="s">
        <v>105</v>
      </c>
      <c r="D26" s="33">
        <v>25</v>
      </c>
      <c r="E26" s="30"/>
      <c r="F26" s="30"/>
    </row>
    <row r="27" spans="1:6" s="35" customFormat="1" x14ac:dyDescent="0.25">
      <c r="A27" s="46" t="s">
        <v>76</v>
      </c>
      <c r="B27" s="47" t="s">
        <v>77</v>
      </c>
      <c r="C27" s="47" t="s">
        <v>105</v>
      </c>
      <c r="D27" s="33">
        <v>99</v>
      </c>
      <c r="E27" s="30"/>
      <c r="F27" s="30"/>
    </row>
    <row r="28" spans="1:6" x14ac:dyDescent="0.25">
      <c r="A28" s="46" t="s">
        <v>75</v>
      </c>
      <c r="B28" s="32">
        <v>99</v>
      </c>
      <c r="C28" s="32" t="s">
        <v>105</v>
      </c>
      <c r="D28" s="33">
        <v>199</v>
      </c>
      <c r="E28" s="30"/>
      <c r="F28" s="30"/>
    </row>
    <row r="29" spans="1:6" x14ac:dyDescent="0.25">
      <c r="A29" s="51" t="s">
        <v>121</v>
      </c>
      <c r="B29" s="54">
        <v>29</v>
      </c>
      <c r="C29" s="32" t="s">
        <v>105</v>
      </c>
      <c r="D29" s="33">
        <v>199</v>
      </c>
    </row>
    <row r="30" spans="1:6" x14ac:dyDescent="0.25">
      <c r="A30" s="51" t="s">
        <v>122</v>
      </c>
      <c r="B30" s="53">
        <v>49</v>
      </c>
      <c r="C30" s="32" t="s">
        <v>105</v>
      </c>
      <c r="D30" s="33">
        <v>199</v>
      </c>
    </row>
    <row r="31" spans="1:6" x14ac:dyDescent="0.25">
      <c r="A31" s="51" t="s">
        <v>123</v>
      </c>
      <c r="B31" s="54">
        <v>99</v>
      </c>
      <c r="C31" s="32" t="s">
        <v>105</v>
      </c>
      <c r="D31" s="33">
        <v>199</v>
      </c>
    </row>
    <row r="32" spans="1:6" x14ac:dyDescent="0.25">
      <c r="A32" s="51" t="s">
        <v>124</v>
      </c>
      <c r="B32" s="55" t="s">
        <v>125</v>
      </c>
      <c r="C32" s="32" t="s">
        <v>105</v>
      </c>
      <c r="D32" s="52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29A3F-38A6-4927-976C-FC95C50EE1CB}">
  <dimension ref="A1:G55"/>
  <sheetViews>
    <sheetView workbookViewId="0">
      <selection activeCell="E3" sqref="E3"/>
    </sheetView>
  </sheetViews>
  <sheetFormatPr defaultColWidth="9.140625" defaultRowHeight="15" x14ac:dyDescent="0.25"/>
  <cols>
    <col min="1" max="1" width="53.42578125" style="16" customWidth="1"/>
    <col min="2" max="2" width="20.5703125" style="16" customWidth="1"/>
    <col min="3" max="3" width="17.5703125" style="16" customWidth="1"/>
    <col min="4" max="4" width="13.140625" style="16" customWidth="1"/>
    <col min="5" max="5" width="23.140625" style="16" customWidth="1"/>
    <col min="6" max="16384" width="9.140625" style="16"/>
  </cols>
  <sheetData>
    <row r="1" spans="1:7" x14ac:dyDescent="0.25">
      <c r="A1" s="22" t="s">
        <v>84</v>
      </c>
      <c r="B1" s="22"/>
      <c r="C1" s="22"/>
    </row>
    <row r="2" spans="1:7" x14ac:dyDescent="0.25">
      <c r="A2" s="24" t="s">
        <v>0</v>
      </c>
      <c r="B2" s="24" t="s">
        <v>50</v>
      </c>
      <c r="C2" s="24" t="s">
        <v>101</v>
      </c>
      <c r="D2" s="24" t="s">
        <v>94</v>
      </c>
      <c r="E2" s="25" t="s">
        <v>118</v>
      </c>
      <c r="F2" s="17"/>
      <c r="G2" s="50" t="s">
        <v>120</v>
      </c>
    </row>
    <row r="3" spans="1:7" x14ac:dyDescent="0.25">
      <c r="A3" s="16" t="s">
        <v>1</v>
      </c>
      <c r="B3" s="18">
        <v>999</v>
      </c>
      <c r="C3" s="18">
        <f>(B3*0.5)</f>
        <v>499.5</v>
      </c>
      <c r="D3" s="19">
        <v>799</v>
      </c>
      <c r="E3" s="19">
        <f>SUM(D3*0.5)</f>
        <v>399.5</v>
      </c>
      <c r="G3" s="19">
        <f>SUM(D3*0.8)</f>
        <v>639.20000000000005</v>
      </c>
    </row>
    <row r="4" spans="1:7" x14ac:dyDescent="0.25">
      <c r="A4" s="16" t="s">
        <v>44</v>
      </c>
      <c r="B4" s="18">
        <v>2999</v>
      </c>
      <c r="C4" s="18">
        <f>(B4*0.5)</f>
        <v>1499.5</v>
      </c>
      <c r="D4" s="19">
        <v>1299</v>
      </c>
      <c r="E4" s="19">
        <f>SUM(D4*0.5)</f>
        <v>649.5</v>
      </c>
      <c r="G4" s="19">
        <f t="shared" ref="G4:G10" si="0">SUM(D4*0.8)</f>
        <v>1039.2</v>
      </c>
    </row>
    <row r="5" spans="1:7" x14ac:dyDescent="0.25">
      <c r="A5" s="16" t="s">
        <v>45</v>
      </c>
      <c r="B5" s="19">
        <v>4999</v>
      </c>
      <c r="C5" s="19">
        <f>(B5*0.5)</f>
        <v>2499.5</v>
      </c>
      <c r="D5" s="19">
        <v>2499</v>
      </c>
      <c r="E5" s="19">
        <f>SUM(D5*0.5)</f>
        <v>1249.5</v>
      </c>
      <c r="F5" s="1"/>
      <c r="G5" s="19">
        <f t="shared" si="0"/>
        <v>1999.2</v>
      </c>
    </row>
    <row r="6" spans="1:7" x14ac:dyDescent="0.25">
      <c r="A6" s="16" t="s">
        <v>39</v>
      </c>
      <c r="B6" s="19">
        <v>1999</v>
      </c>
      <c r="C6" s="19">
        <f>(B6*0.5)</f>
        <v>999.5</v>
      </c>
      <c r="D6" s="19"/>
      <c r="E6" s="19"/>
      <c r="G6" s="19">
        <f t="shared" si="0"/>
        <v>0</v>
      </c>
    </row>
    <row r="7" spans="1:7" x14ac:dyDescent="0.25">
      <c r="D7" s="19"/>
      <c r="E7" s="19"/>
      <c r="G7" s="19">
        <f t="shared" si="0"/>
        <v>0</v>
      </c>
    </row>
    <row r="8" spans="1:7" x14ac:dyDescent="0.25">
      <c r="A8" s="16" t="s">
        <v>2</v>
      </c>
      <c r="B8" s="18">
        <v>1299</v>
      </c>
      <c r="C8" s="18">
        <f>(B8*0.5)</f>
        <v>649.5</v>
      </c>
      <c r="D8" s="19">
        <v>999</v>
      </c>
      <c r="E8" s="19">
        <f>SUM(D8*0.5)</f>
        <v>499.5</v>
      </c>
      <c r="G8" s="19">
        <f t="shared" si="0"/>
        <v>799.2</v>
      </c>
    </row>
    <row r="9" spans="1:7" x14ac:dyDescent="0.25">
      <c r="A9" s="26" t="s">
        <v>46</v>
      </c>
      <c r="B9" s="18">
        <v>3499</v>
      </c>
      <c r="C9" s="18">
        <f>(B9*0.5)</f>
        <v>1749.5</v>
      </c>
      <c r="D9" s="19">
        <v>1899</v>
      </c>
      <c r="E9" s="19">
        <f>SUM(D9*0.5)</f>
        <v>949.5</v>
      </c>
      <c r="G9" s="19">
        <f t="shared" si="0"/>
        <v>1519.2</v>
      </c>
    </row>
    <row r="10" spans="1:7" x14ac:dyDescent="0.25">
      <c r="A10" s="16" t="s">
        <v>47</v>
      </c>
      <c r="B10" s="18">
        <v>5999</v>
      </c>
      <c r="C10" s="18">
        <f>(B10*0.5)</f>
        <v>2999.5</v>
      </c>
      <c r="D10" s="19">
        <v>2699</v>
      </c>
      <c r="E10" s="19">
        <f>SUM(D10*0.5)</f>
        <v>1349.5</v>
      </c>
      <c r="G10" s="19">
        <f t="shared" si="0"/>
        <v>2159.2000000000003</v>
      </c>
    </row>
    <row r="11" spans="1:7" x14ac:dyDescent="0.25">
      <c r="A11" s="16" t="s">
        <v>39</v>
      </c>
      <c r="B11" s="19">
        <v>2499</v>
      </c>
      <c r="C11" s="19">
        <f>(B11*0.5)</f>
        <v>1249.5</v>
      </c>
      <c r="D11" s="19"/>
      <c r="E11" s="19"/>
    </row>
    <row r="12" spans="1:7" x14ac:dyDescent="0.25">
      <c r="B12" s="19"/>
      <c r="C12" s="19"/>
    </row>
    <row r="13" spans="1:7" x14ac:dyDescent="0.25">
      <c r="A13" s="26" t="s">
        <v>3</v>
      </c>
      <c r="B13" s="19">
        <v>2499</v>
      </c>
      <c r="C13" s="27"/>
      <c r="D13" s="19"/>
      <c r="E13" s="16" t="s">
        <v>119</v>
      </c>
      <c r="F13" s="49"/>
    </row>
    <row r="14" spans="1:7" x14ac:dyDescent="0.25">
      <c r="A14" s="26" t="s">
        <v>40</v>
      </c>
      <c r="B14" s="19">
        <v>4999</v>
      </c>
      <c r="C14" s="27"/>
    </row>
    <row r="15" spans="1:7" x14ac:dyDescent="0.25">
      <c r="A15" s="26" t="s">
        <v>41</v>
      </c>
      <c r="B15" s="19">
        <v>6999</v>
      </c>
      <c r="C15" s="27"/>
    </row>
    <row r="16" spans="1:7" x14ac:dyDescent="0.25">
      <c r="B16" s="19"/>
      <c r="C16" s="19"/>
    </row>
    <row r="17" spans="1:5" x14ac:dyDescent="0.25">
      <c r="A17" s="20" t="s">
        <v>4</v>
      </c>
      <c r="B17" s="19"/>
      <c r="C17" s="19"/>
    </row>
    <row r="18" spans="1:5" x14ac:dyDescent="0.25">
      <c r="A18" s="26" t="s">
        <v>115</v>
      </c>
      <c r="B18" s="19">
        <v>4299</v>
      </c>
      <c r="C18" s="19">
        <f>SUM(B18*0.5)</f>
        <v>2149.5</v>
      </c>
      <c r="D18" s="19"/>
      <c r="E18" s="19"/>
    </row>
    <row r="19" spans="1:5" x14ac:dyDescent="0.25">
      <c r="A19" s="26" t="s">
        <v>48</v>
      </c>
      <c r="B19" s="19">
        <v>5900</v>
      </c>
      <c r="C19" s="19">
        <f>SUM(B19*0.5)</f>
        <v>2950</v>
      </c>
      <c r="D19" s="19"/>
      <c r="E19" s="19"/>
    </row>
    <row r="20" spans="1:5" x14ac:dyDescent="0.25">
      <c r="A20" s="26" t="s">
        <v>49</v>
      </c>
      <c r="B20" s="19">
        <v>9499</v>
      </c>
      <c r="C20" s="19">
        <f>SUM(B20*0.5)</f>
        <v>4749.5</v>
      </c>
      <c r="D20" s="19"/>
      <c r="E20" s="19"/>
    </row>
    <row r="21" spans="1:5" x14ac:dyDescent="0.25">
      <c r="A21" s="26" t="s">
        <v>42</v>
      </c>
      <c r="B21" s="19">
        <v>1299</v>
      </c>
      <c r="C21" s="19">
        <f>SUM(B21*0.5)</f>
        <v>649.5</v>
      </c>
    </row>
    <row r="22" spans="1:5" x14ac:dyDescent="0.25">
      <c r="A22" s="26" t="s">
        <v>43</v>
      </c>
      <c r="B22" s="19">
        <v>3299</v>
      </c>
      <c r="C22" s="19">
        <f>SUM(B22*0.5)</f>
        <v>1649.5</v>
      </c>
    </row>
    <row r="24" spans="1:5" x14ac:dyDescent="0.25">
      <c r="A24" s="20" t="s">
        <v>34</v>
      </c>
      <c r="C24" s="27" t="s">
        <v>103</v>
      </c>
      <c r="D24" s="48"/>
    </row>
    <row r="25" spans="1:5" x14ac:dyDescent="0.25">
      <c r="A25" s="26" t="s">
        <v>5</v>
      </c>
      <c r="C25" s="27" t="s">
        <v>104</v>
      </c>
    </row>
    <row r="26" spans="1:5" x14ac:dyDescent="0.25">
      <c r="A26" s="26" t="s">
        <v>38</v>
      </c>
      <c r="C26" s="27" t="s">
        <v>104</v>
      </c>
    </row>
    <row r="27" spans="1:5" x14ac:dyDescent="0.25">
      <c r="A27" s="26" t="s">
        <v>37</v>
      </c>
    </row>
    <row r="28" spans="1:5" x14ac:dyDescent="0.25">
      <c r="A28" s="26"/>
    </row>
    <row r="29" spans="1:5" x14ac:dyDescent="0.25">
      <c r="A29" s="20" t="s">
        <v>116</v>
      </c>
    </row>
    <row r="30" spans="1:5" x14ac:dyDescent="0.25">
      <c r="A30" s="28" t="s">
        <v>112</v>
      </c>
      <c r="B30" s="19">
        <v>50</v>
      </c>
      <c r="C30" s="21">
        <v>50</v>
      </c>
    </row>
    <row r="31" spans="1:5" x14ac:dyDescent="0.25">
      <c r="A31" s="28" t="s">
        <v>113</v>
      </c>
      <c r="B31" s="19">
        <v>999</v>
      </c>
      <c r="C31" s="19">
        <f>SUM(B31*0.5)</f>
        <v>499.5</v>
      </c>
    </row>
    <row r="32" spans="1:5" x14ac:dyDescent="0.25">
      <c r="A32" s="28" t="s">
        <v>6</v>
      </c>
      <c r="B32" s="19">
        <v>199</v>
      </c>
      <c r="C32" s="21">
        <v>199</v>
      </c>
      <c r="D32" s="48"/>
    </row>
    <row r="33" spans="1:4" x14ac:dyDescent="0.25">
      <c r="A33" s="28" t="s">
        <v>88</v>
      </c>
      <c r="B33" s="19">
        <v>999</v>
      </c>
      <c r="C33" s="19">
        <f>SUM(B33*0.5)</f>
        <v>499.5</v>
      </c>
    </row>
    <row r="34" spans="1:4" x14ac:dyDescent="0.25">
      <c r="B34" s="19"/>
      <c r="C34" s="19"/>
    </row>
    <row r="35" spans="1:4" x14ac:dyDescent="0.25">
      <c r="A35" s="20" t="s">
        <v>7</v>
      </c>
    </row>
    <row r="36" spans="1:4" x14ac:dyDescent="0.25">
      <c r="A36" s="26" t="s">
        <v>8</v>
      </c>
      <c r="B36" s="19">
        <v>1188</v>
      </c>
      <c r="C36" s="21">
        <v>891</v>
      </c>
      <c r="D36" s="48"/>
    </row>
    <row r="37" spans="1:4" x14ac:dyDescent="0.25">
      <c r="A37" s="26" t="s">
        <v>9</v>
      </c>
      <c r="B37" s="19">
        <v>588</v>
      </c>
      <c r="C37" s="21">
        <v>441</v>
      </c>
    </row>
    <row r="38" spans="1:4" x14ac:dyDescent="0.25">
      <c r="A38" s="26" t="s">
        <v>10</v>
      </c>
      <c r="B38" s="19">
        <v>99</v>
      </c>
      <c r="C38" s="19">
        <v>74.25</v>
      </c>
    </row>
    <row r="39" spans="1:4" x14ac:dyDescent="0.25">
      <c r="A39" s="26" t="s">
        <v>11</v>
      </c>
      <c r="B39" s="19">
        <v>49</v>
      </c>
      <c r="C39" s="19">
        <v>36.75</v>
      </c>
    </row>
    <row r="40" spans="1:4" x14ac:dyDescent="0.25">
      <c r="A40" s="26" t="s">
        <v>12</v>
      </c>
      <c r="B40" s="27" t="s">
        <v>13</v>
      </c>
      <c r="C40" s="27" t="s">
        <v>33</v>
      </c>
    </row>
    <row r="41" spans="1:4" x14ac:dyDescent="0.25">
      <c r="A41" s="26" t="s">
        <v>14</v>
      </c>
      <c r="B41" s="27" t="s">
        <v>15</v>
      </c>
      <c r="C41" s="27" t="s">
        <v>16</v>
      </c>
    </row>
    <row r="42" spans="1:4" x14ac:dyDescent="0.25">
      <c r="A42" s="26" t="s">
        <v>17</v>
      </c>
      <c r="B42" s="27" t="s">
        <v>18</v>
      </c>
      <c r="C42" s="27" t="s">
        <v>18</v>
      </c>
    </row>
    <row r="43" spans="1:4" x14ac:dyDescent="0.25">
      <c r="A43" s="26"/>
      <c r="B43" s="19"/>
      <c r="C43" s="19"/>
    </row>
    <row r="44" spans="1:4" x14ac:dyDescent="0.25">
      <c r="A44" s="20" t="s">
        <v>51</v>
      </c>
      <c r="B44" s="19"/>
      <c r="C44" s="19"/>
    </row>
    <row r="45" spans="1:4" x14ac:dyDescent="0.25">
      <c r="A45" s="16" t="s">
        <v>114</v>
      </c>
      <c r="B45" s="21" t="s">
        <v>35</v>
      </c>
      <c r="C45" s="21" t="s">
        <v>36</v>
      </c>
    </row>
    <row r="46" spans="1:4" x14ac:dyDescent="0.25">
      <c r="A46" s="16" t="s">
        <v>19</v>
      </c>
      <c r="B46" s="19">
        <v>199</v>
      </c>
      <c r="C46" s="19">
        <f>(B46*0.5)</f>
        <v>99.5</v>
      </c>
    </row>
    <row r="47" spans="1:4" x14ac:dyDescent="0.25">
      <c r="A47" s="16" t="s">
        <v>20</v>
      </c>
      <c r="B47" s="19">
        <v>499</v>
      </c>
      <c r="C47" s="19">
        <f>(B47*0.5)</f>
        <v>249.5</v>
      </c>
    </row>
    <row r="48" spans="1:4" x14ac:dyDescent="0.25">
      <c r="A48" s="26" t="s">
        <v>21</v>
      </c>
      <c r="B48" s="19">
        <v>199</v>
      </c>
      <c r="C48" s="19">
        <v>99.5</v>
      </c>
    </row>
    <row r="49" spans="1:3" x14ac:dyDescent="0.25">
      <c r="A49" s="26" t="s">
        <v>22</v>
      </c>
      <c r="B49" s="19">
        <v>499</v>
      </c>
      <c r="C49" s="19">
        <v>249.5</v>
      </c>
    </row>
    <row r="50" spans="1:3" x14ac:dyDescent="0.25">
      <c r="A50" s="16" t="s">
        <v>23</v>
      </c>
      <c r="B50" s="19">
        <v>99</v>
      </c>
      <c r="C50" s="19">
        <f>B50*0.5</f>
        <v>49.5</v>
      </c>
    </row>
    <row r="51" spans="1:3" x14ac:dyDescent="0.25">
      <c r="A51" s="16" t="s">
        <v>24</v>
      </c>
      <c r="B51" s="19">
        <v>99</v>
      </c>
      <c r="C51" s="19">
        <v>49.5</v>
      </c>
    </row>
    <row r="52" spans="1:3" x14ac:dyDescent="0.25">
      <c r="A52" s="16" t="s">
        <v>25</v>
      </c>
      <c r="B52" s="27" t="s">
        <v>26</v>
      </c>
      <c r="C52" s="27" t="s">
        <v>27</v>
      </c>
    </row>
    <row r="53" spans="1:3" x14ac:dyDescent="0.25">
      <c r="A53" s="26" t="s">
        <v>28</v>
      </c>
      <c r="B53" s="27" t="s">
        <v>29</v>
      </c>
      <c r="C53" s="27" t="s">
        <v>109</v>
      </c>
    </row>
    <row r="54" spans="1:3" x14ac:dyDescent="0.25">
      <c r="A54" s="26" t="s">
        <v>30</v>
      </c>
      <c r="B54" s="29" t="s">
        <v>31</v>
      </c>
      <c r="C54" s="29" t="s">
        <v>110</v>
      </c>
    </row>
    <row r="55" spans="1:3" x14ac:dyDescent="0.25">
      <c r="A55" s="16" t="s">
        <v>32</v>
      </c>
      <c r="B55" s="19">
        <v>199</v>
      </c>
      <c r="C55" s="19">
        <f>(B55*0.5)</f>
        <v>99.5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Options</vt:lpstr>
      <vt:lpstr>Outright Buy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nelsonP</dc:creator>
  <cp:lastModifiedBy>Shayna</cp:lastModifiedBy>
  <cp:lastPrinted>2016-10-04T17:55:28Z</cp:lastPrinted>
  <dcterms:created xsi:type="dcterms:W3CDTF">2015-08-03T21:36:21Z</dcterms:created>
  <dcterms:modified xsi:type="dcterms:W3CDTF">2019-10-31T20:25:07Z</dcterms:modified>
</cp:coreProperties>
</file>